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360" windowWidth="19320" windowHeight="6420" tabRatio="602" firstSheet="7" activeTab="7"/>
  </bookViews>
  <sheets>
    <sheet name="tab. 1 Výnosy " sheetId="1" r:id="rId1"/>
    <sheet name="tab. 2 Náklady" sheetId="2" r:id="rId2"/>
    <sheet name="tab. 3 HV a Fondy" sheetId="22" r:id="rId3"/>
    <sheet name="tab. 4 čerpání přísp. dle §" sheetId="43" r:id="rId4"/>
    <sheet name="tab.č. 5 Finan. vypoř. 2012" sheetId="48" r:id="rId5"/>
    <sheet name="tab 5 a zpřesnění přímých NIV" sheetId="44" r:id="rId6"/>
    <sheet name="tab. 6 Tvorba a čerpání fondů" sheetId="46" r:id="rId7"/>
    <sheet name="tab. 7 stav fin fondů" sheetId="17" r:id="rId8"/>
    <sheet name="tab. 8 IF 2011" sheetId="40" r:id="rId9"/>
    <sheet name="tab. 9 Použití IF 2011" sheetId="41" r:id="rId10"/>
    <sheet name="Účelprostř." sheetId="5" state="hidden" r:id="rId11"/>
    <sheet name="ukazatel. - šk. jídelny" sheetId="4" state="hidden" r:id="rId12"/>
    <sheet name="ukaza. -školy" sheetId="3" state="hidden" r:id="rId13"/>
    <sheet name="ukaz. - šk. zařízení" sheetId="15" state="hidden" r:id="rId14"/>
    <sheet name="inv.fond-plán a skutečnost" sheetId="16" state="hidden" r:id="rId15"/>
    <sheet name="inv.fond-jmenovitě" sheetId="10" state="hidden" r:id="rId16"/>
    <sheet name="tab. 10 Zaměst a platy(mzdy)" sheetId="18" r:id="rId17"/>
    <sheet name="tab. 11 Pohledávky" sheetId="19" r:id="rId18"/>
    <sheet name="Výsledek inventarizace" sheetId="49" r:id="rId19"/>
    <sheet name="Výsl. inv. příloha" sheetId="50" r:id="rId20"/>
  </sheets>
  <definedNames>
    <definedName name="_xlnm.Print_Area" localSheetId="7">'tab. 7 stav fin fondů'!$A$1:$F$19</definedName>
    <definedName name="_xlnm.Print_Area" localSheetId="8">'tab. 8 IF 2011'!$A$1:$E$46</definedName>
    <definedName name="_xlnm.Print_Area" localSheetId="4">'tab.č. 5 Finan. vypoř. 2012'!$A$1:$F$49</definedName>
    <definedName name="Z_3B7DE6FF_2333_4369_9962_05FBEF7DEDC5_.wvu.PrintArea" localSheetId="4" hidden="1">'tab.č. 5 Finan. vypoř. 2012'!$A$1:$F$49</definedName>
    <definedName name="Z_73687429_8776_4F54_B862_C0DA7F44B585_.wvu.PrintArea" localSheetId="4" hidden="1">'tab.č. 5 Finan. vypoř. 2012'!$A$1:$F$49</definedName>
  </definedNames>
  <calcPr calcId="125725"/>
</workbook>
</file>

<file path=xl/calcChain.xml><?xml version="1.0" encoding="utf-8"?>
<calcChain xmlns="http://schemas.openxmlformats.org/spreadsheetml/2006/main">
  <c r="F20" i="43"/>
  <c r="E40" i="50"/>
  <c r="F40" s="1"/>
  <c r="E37"/>
  <c r="F37" s="1"/>
  <c r="E38"/>
  <c r="F38" s="1"/>
  <c r="E39"/>
  <c r="F39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F28"/>
  <c r="E28"/>
  <c r="E27"/>
  <c r="F27" s="1"/>
  <c r="E26"/>
  <c r="F26" s="1"/>
  <c r="F25"/>
  <c r="E25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F14"/>
  <c r="E14"/>
  <c r="F13"/>
  <c r="E13"/>
  <c r="E12"/>
  <c r="F12" s="1"/>
  <c r="E11"/>
  <c r="F11" s="1"/>
  <c r="E10"/>
  <c r="F10" s="1"/>
  <c r="F9"/>
  <c r="E9"/>
  <c r="C20" i="43"/>
  <c r="C36" i="22"/>
  <c r="B13"/>
  <c r="E36" i="2"/>
  <c r="F31"/>
  <c r="F11"/>
  <c r="F7" s="1"/>
  <c r="F36" s="1"/>
  <c r="E31"/>
  <c r="E7"/>
  <c r="E11"/>
  <c r="E28" i="1"/>
  <c r="D28"/>
  <c r="E10" i="41"/>
  <c r="D10"/>
  <c r="E16"/>
  <c r="E31" s="1"/>
  <c r="D16"/>
  <c r="C31"/>
  <c r="C16"/>
  <c r="C10"/>
  <c r="D23" i="40"/>
  <c r="C23"/>
  <c r="D16"/>
  <c r="C16"/>
  <c r="F14" i="17"/>
  <c r="E14"/>
  <c r="D14"/>
  <c r="C14"/>
  <c r="L23" i="46"/>
  <c r="L20"/>
  <c r="D38" i="48"/>
  <c r="F37"/>
  <c r="F36"/>
  <c r="E34"/>
  <c r="D34"/>
  <c r="C34"/>
  <c r="F34"/>
  <c r="F33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E12"/>
  <c r="E10" s="1"/>
  <c r="D12"/>
  <c r="C12"/>
  <c r="F12" s="1"/>
  <c r="D10"/>
  <c r="C10"/>
  <c r="C38" s="1"/>
  <c r="L22" i="46"/>
  <c r="D20"/>
  <c r="L13"/>
  <c r="D12"/>
  <c r="D21" s="1"/>
  <c r="L10"/>
  <c r="C13" i="44"/>
  <c r="B13"/>
  <c r="D12"/>
  <c r="D11"/>
  <c r="D10"/>
  <c r="E40" i="5"/>
  <c r="D40"/>
  <c r="C40"/>
  <c r="B40"/>
  <c r="F39"/>
  <c r="F38"/>
  <c r="F37"/>
  <c r="F36"/>
  <c r="F35"/>
  <c r="F34"/>
  <c r="F32"/>
  <c r="F29"/>
  <c r="F27"/>
  <c r="F24"/>
  <c r="F20"/>
  <c r="F16"/>
  <c r="F12"/>
  <c r="G34"/>
  <c r="G35"/>
  <c r="G36"/>
  <c r="G37"/>
  <c r="G38"/>
  <c r="G39"/>
  <c r="G32"/>
  <c r="G29"/>
  <c r="G27"/>
  <c r="G24"/>
  <c r="G20"/>
  <c r="G16"/>
  <c r="G12"/>
  <c r="F9" i="15"/>
  <c r="F10"/>
  <c r="F11"/>
  <c r="F12"/>
  <c r="F13"/>
  <c r="F14"/>
  <c r="F15"/>
  <c r="F16"/>
  <c r="F17"/>
  <c r="F18"/>
  <c r="F19"/>
  <c r="F20"/>
  <c r="F23"/>
  <c r="F24"/>
  <c r="F25"/>
  <c r="F26"/>
  <c r="F27"/>
  <c r="F28"/>
  <c r="F29"/>
  <c r="F9" i="3"/>
  <c r="F10"/>
  <c r="F11"/>
  <c r="F12"/>
  <c r="F13"/>
  <c r="F14"/>
  <c r="F15"/>
  <c r="F16"/>
  <c r="F17"/>
  <c r="F18"/>
  <c r="F19"/>
  <c r="F20"/>
  <c r="F21"/>
  <c r="F22"/>
  <c r="F25"/>
  <c r="F26"/>
  <c r="F27"/>
  <c r="F28"/>
  <c r="F29"/>
  <c r="F30"/>
  <c r="F32"/>
  <c r="F33"/>
  <c r="F9" i="4"/>
  <c r="F10"/>
  <c r="F15"/>
  <c r="F18"/>
  <c r="F19"/>
  <c r="F20"/>
  <c r="F21"/>
  <c r="F22"/>
  <c r="F23"/>
  <c r="F26"/>
  <c r="F27"/>
  <c r="F28"/>
  <c r="F29"/>
  <c r="F30"/>
  <c r="F31"/>
  <c r="F32"/>
  <c r="L14" i="46"/>
  <c r="D13" i="44" l="1"/>
  <c r="D31" i="41"/>
  <c r="E38" i="48"/>
  <c r="F38" s="1"/>
  <c r="F10"/>
</calcChain>
</file>

<file path=xl/sharedStrings.xml><?xml version="1.0" encoding="utf-8"?>
<sst xmlns="http://schemas.openxmlformats.org/spreadsheetml/2006/main" count="833" uniqueCount="601">
  <si>
    <t>Výnosy z hlavní a doplňkové činnosti</t>
  </si>
  <si>
    <t>Název školy, škol.zařízení</t>
  </si>
  <si>
    <t>rok 2001</t>
  </si>
  <si>
    <t>rok 2002</t>
  </si>
  <si>
    <t>číslo řádku</t>
  </si>
  <si>
    <t>číslo účtu</t>
  </si>
  <si>
    <t>hlavní činnost</t>
  </si>
  <si>
    <t>doplňková činnost</t>
  </si>
  <si>
    <t xml:space="preserve">               z toho: produktivní práce žáků</t>
  </si>
  <si>
    <t xml:space="preserve">                            školné</t>
  </si>
  <si>
    <t xml:space="preserve">                            stravné</t>
  </si>
  <si>
    <t xml:space="preserve">                            poplatky za ubytování</t>
  </si>
  <si>
    <t xml:space="preserve">ostatní výnosy </t>
  </si>
  <si>
    <t>sk. 64</t>
  </si>
  <si>
    <t xml:space="preserve">              z toho: smluvní a ostatní pokuty a penále</t>
  </si>
  <si>
    <t xml:space="preserve">                           zúčtování fondů</t>
  </si>
  <si>
    <t xml:space="preserve">                           tržby z pronájmu</t>
  </si>
  <si>
    <t>Náklady z hlavní a doplňkové činnosti</t>
  </si>
  <si>
    <t>v tis. Kč</t>
  </si>
  <si>
    <t>spotřeba materiálu</t>
  </si>
  <si>
    <t xml:space="preserve">                  z toho: učebnice, učební texty a učební pomůcky</t>
  </si>
  <si>
    <t xml:space="preserve">                              potraviny</t>
  </si>
  <si>
    <t xml:space="preserve">                 z toho: voda   </t>
  </si>
  <si>
    <t xml:space="preserve">                              pára</t>
  </si>
  <si>
    <t xml:space="preserve">                              plyn</t>
  </si>
  <si>
    <t xml:space="preserve">                             elektrická energie</t>
  </si>
  <si>
    <t>spotřeba ost. neskl.dodávek a prodané zboží</t>
  </si>
  <si>
    <t>služby</t>
  </si>
  <si>
    <t>skup.51</t>
  </si>
  <si>
    <t>osobní náklady</t>
  </si>
  <si>
    <t>skup. 52</t>
  </si>
  <si>
    <t>daně a poplatky</t>
  </si>
  <si>
    <t>skup. 53</t>
  </si>
  <si>
    <t>ostatní náklady</t>
  </si>
  <si>
    <t>skup. 55</t>
  </si>
  <si>
    <t>daň z příjmů</t>
  </si>
  <si>
    <t>x</t>
  </si>
  <si>
    <t>Pokud bude hospodářským výsledkem ztráta - zkomentujte příčiny a přijatá nápravná opatření.</t>
  </si>
  <si>
    <t xml:space="preserve">                                       Ukazatelé počtu žáků a nákladovosti</t>
  </si>
  <si>
    <t xml:space="preserve">                              ( Vyplňuje se pouze za školu  nebo škol. zařízení )</t>
  </si>
  <si>
    <t>číslo</t>
  </si>
  <si>
    <t>index</t>
  </si>
  <si>
    <t>řádku</t>
  </si>
  <si>
    <t>Ukazatel</t>
  </si>
  <si>
    <t xml:space="preserve"> 02/01</t>
  </si>
  <si>
    <t>Kapacita  schválená  MŠMT  (tzv. cílová kapacita)</t>
  </si>
  <si>
    <t>Počet žáků  denního studia</t>
  </si>
  <si>
    <t>Prům. přepočt. evid. počet pedagogických pracovníků</t>
  </si>
  <si>
    <t>Prům. přepočt. evid. počet nepedagogických pracovníků</t>
  </si>
  <si>
    <t xml:space="preserve">Průměrná mzda pedagogického pracovníka                                            </t>
  </si>
  <si>
    <t>Kč</t>
  </si>
  <si>
    <t xml:space="preserve">Průměrná mzda nepedagogického pracovníka                                      </t>
  </si>
  <si>
    <t xml:space="preserve">Výnosy z produktivní práce na žáka                                                                          </t>
  </si>
  <si>
    <t xml:space="preserve">  z toho:  Mzdové náklady na žáka                                                          </t>
  </si>
  <si>
    <t xml:space="preserve">               Odvody sociál. a zdrav. pojištění na žáka (vč. FKSP)</t>
  </si>
  <si>
    <t>Použitý příspěvek na provoz z rozpočtu kraje</t>
  </si>
  <si>
    <t xml:space="preserve">  z toho:  Mzdové náklady na žáka (včetně dopl. činnosti)</t>
  </si>
  <si>
    <t xml:space="preserve">               Skutečné ONIV na žáka (přímé i provozní)</t>
  </si>
  <si>
    <t xml:space="preserve">Výdaje na učebnice, učeb.texty a zákl.škol.potřeby  na žáka                                                                    </t>
  </si>
  <si>
    <t>Vysvětlivky:</t>
  </si>
  <si>
    <t>počet žáků určete jako vážený průměr: 2/3 * počet za obd. 1.-8. + 1/3 * počet za obd. 9.-12.</t>
  </si>
  <si>
    <t>kontrolní vazby:  (ř.11 = ř.12 + ř.13 + ř.14)</t>
  </si>
  <si>
    <t xml:space="preserve">                 (ř.17 = ř.18 + ř.19+ ř.20)</t>
  </si>
  <si>
    <t>Vypracoval:                                                  Telefon:</t>
  </si>
  <si>
    <t>Datum:</t>
  </si>
  <si>
    <t xml:space="preserve">Odpovídá: </t>
  </si>
  <si>
    <r>
      <t>sl.3=sl.2/sl.1</t>
    </r>
    <r>
      <rPr>
        <b/>
        <sz val="8"/>
        <rFont val="Arial CE"/>
        <family val="2"/>
        <charset val="238"/>
      </rPr>
      <t xml:space="preserve"> </t>
    </r>
  </si>
  <si>
    <r>
      <t xml:space="preserve">Počet žáků  studia při zaměstnání </t>
    </r>
    <r>
      <rPr>
        <b/>
        <sz val="9"/>
        <rFont val="Arial CE"/>
        <charset val="238"/>
      </rPr>
      <t/>
    </r>
  </si>
  <si>
    <r>
      <t xml:space="preserve">Počet žáků na  1 pedagog. pracovníka </t>
    </r>
    <r>
      <rPr>
        <b/>
        <vertAlign val="superscript"/>
        <sz val="9"/>
        <rFont val="Times New Roman"/>
        <family val="1"/>
        <charset val="238"/>
      </rPr>
      <t>1)</t>
    </r>
  </si>
  <si>
    <r>
      <t xml:space="preserve">Počet žáků na 1 nepedagog. pracovníka </t>
    </r>
    <r>
      <rPr>
        <b/>
        <vertAlign val="superscript"/>
        <sz val="9"/>
        <rFont val="Times New Roman"/>
        <family val="1"/>
        <charset val="238"/>
      </rPr>
      <t>1)</t>
    </r>
  </si>
  <si>
    <r>
      <t xml:space="preserve">Použitá dotace přímých výdajů ze SR  na žáka 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</si>
  <si>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přímé ONIV na žáka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</si>
  <si>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provozní ONIV na žáka</t>
    </r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</si>
  <si>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  <r>
      <rPr>
        <b/>
        <vertAlign val="superscript"/>
        <sz val="9"/>
        <rFont val="Times New Roman"/>
        <family val="1"/>
        <charset val="238"/>
      </rPr>
      <t>2)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Arial CE"/>
        <charset val="238"/>
      </rPr>
      <t/>
    </r>
  </si>
  <si>
    <r>
      <t xml:space="preserve">Náklady na energii na žáka  </t>
    </r>
    <r>
      <rPr>
        <vertAlign val="superscript"/>
        <sz val="9"/>
        <rFont val="Times New Roman"/>
        <family val="1"/>
        <charset val="238"/>
      </rPr>
      <t xml:space="preserve">1)  </t>
    </r>
    <r>
      <rPr>
        <sz val="9"/>
        <rFont val="Times New Roman"/>
        <family val="1"/>
        <charset val="238"/>
      </rPr>
      <t xml:space="preserve">                                                                    </t>
    </r>
  </si>
  <si>
    <r>
      <t xml:space="preserve">Náklady na materiál na žáka  </t>
    </r>
    <r>
      <rPr>
        <vertAlign val="superscript"/>
        <sz val="9"/>
        <rFont val="Times New Roman"/>
        <family val="1"/>
        <charset val="238"/>
      </rPr>
      <t xml:space="preserve">1)  </t>
    </r>
    <r>
      <rPr>
        <sz val="9"/>
        <rFont val="Times New Roman"/>
        <family val="1"/>
        <charset val="238"/>
      </rPr>
      <t xml:space="preserve">                                                                   </t>
    </r>
  </si>
  <si>
    <r>
      <t xml:space="preserve">Náklady na telekomunikace na žáka  </t>
    </r>
    <r>
      <rPr>
        <vertAlign val="superscript"/>
        <sz val="9"/>
        <rFont val="Times New Roman"/>
        <family val="1"/>
        <charset val="238"/>
      </rPr>
      <t xml:space="preserve">1)  </t>
    </r>
  </si>
  <si>
    <r>
      <t xml:space="preserve">Náklady na telekomunikace na zaměstnance  </t>
    </r>
    <r>
      <rPr>
        <vertAlign val="superscript"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                                     </t>
    </r>
  </si>
  <si>
    <r>
      <t>1)</t>
    </r>
    <r>
      <rPr>
        <sz val="9"/>
        <rFont val="Times New Roman"/>
        <family val="1"/>
        <charset val="238"/>
      </rPr>
      <t xml:space="preserve">  při výpočtu použít:  ř.2 + 1/3  ř.3</t>
    </r>
  </si>
  <si>
    <r>
      <t xml:space="preserve">2) </t>
    </r>
    <r>
      <rPr>
        <sz val="9"/>
        <rFont val="Times New Roman"/>
        <family val="1"/>
        <charset val="238"/>
      </rPr>
      <t xml:space="preserve"> MRZ - mimorozpočtové zdroje včetně doplňkové činnosti</t>
    </r>
  </si>
  <si>
    <t xml:space="preserve">                                        (Vyplňuje se pouze za školní jídelny)</t>
  </si>
  <si>
    <t>Adresa školní jídelny:</t>
  </si>
  <si>
    <t xml:space="preserve"> Prům. počet ž. dle obědů odebraných žáky v roce 2002</t>
  </si>
  <si>
    <t xml:space="preserve"> Prům.počet  z. dle obědů odebraných zaměstnanci škol a zař. v r. 2002</t>
  </si>
  <si>
    <t>Prům. přepočtený evid. počet zaměstnanců ŠJ celkem</t>
  </si>
  <si>
    <t xml:space="preserve">     z toho - pracovníci v hlavní činnosti </t>
  </si>
  <si>
    <t xml:space="preserve">                - pracovníci v doplňkové činnosti</t>
  </si>
  <si>
    <t>Počet žáků na 1 zaměstnance hlavní činnosti</t>
  </si>
  <si>
    <t xml:space="preserve">Průměrná mzda zaměstnance ŠJ v hlavní činnosti                                         </t>
  </si>
  <si>
    <t>ř. 2 a 4 - údaje dle zahaj. výkazů: určete jako vážený průměr: 2/3 * počet za obd. 1.-8. + 1/3 * počet za obd. 9.-12</t>
  </si>
  <si>
    <t>pro stanovení údajů v ř. 13, 14, 15, 17, 22, 23 použijte průměrný počet stravov. žáků z ř. 3</t>
  </si>
  <si>
    <t xml:space="preserve">prům. počet strávníků (žáků, zaměstnanců) lze ideálně určit jako podíl: </t>
  </si>
  <si>
    <t xml:space="preserve"> celkový počet odebraných obědů/ počet dní v roce, po které se vařilo</t>
  </si>
  <si>
    <r>
      <t xml:space="preserve">Počet </t>
    </r>
    <r>
      <rPr>
        <b/>
        <sz val="9"/>
        <rFont val="Times New Roman"/>
        <family val="1"/>
        <charset val="238"/>
      </rPr>
      <t xml:space="preserve"> žáků</t>
    </r>
    <r>
      <rPr>
        <sz val="9"/>
        <rFont val="Times New Roman"/>
        <family val="1"/>
        <charset val="238"/>
      </rPr>
      <t xml:space="preserve">  stravujících se ve ŠJ (přihlášených)</t>
    </r>
  </si>
  <si>
    <r>
      <t xml:space="preserve">Počet </t>
    </r>
    <r>
      <rPr>
        <b/>
        <sz val="9"/>
        <rFont val="Times New Roman"/>
        <family val="1"/>
        <charset val="238"/>
      </rPr>
      <t>zaměstnanců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škol </t>
    </r>
    <r>
      <rPr>
        <sz val="9"/>
        <rFont val="Times New Roman"/>
        <family val="1"/>
        <charset val="238"/>
      </rPr>
      <t>(škol. zař.) stravujících se ve ŠJ (přihl.)</t>
    </r>
  </si>
  <si>
    <r>
      <t xml:space="preserve">Průměr. počet </t>
    </r>
    <r>
      <rPr>
        <b/>
        <sz val="9"/>
        <rFont val="Times New Roman"/>
        <family val="1"/>
        <charset val="238"/>
      </rPr>
      <t>cizích</t>
    </r>
    <r>
      <rPr>
        <sz val="9"/>
        <rFont val="Times New Roman"/>
        <family val="1"/>
        <charset val="238"/>
      </rPr>
      <t xml:space="preserve"> strávníků (v rámci </t>
    </r>
    <r>
      <rPr>
        <b/>
        <sz val="9"/>
        <rFont val="Times New Roman"/>
        <family val="1"/>
        <charset val="238"/>
      </rPr>
      <t>doplňkové činnosti</t>
    </r>
    <r>
      <rPr>
        <sz val="9"/>
        <rFont val="Times New Roman"/>
        <family val="1"/>
        <charset val="238"/>
      </rPr>
      <t>)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</si>
  <si>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provozní ONIV na žáka ( prům. z ř. 3)</t>
    </r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</si>
  <si>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sz val="9"/>
        <rFont val="Arial CE"/>
        <charset val="238"/>
      </rPr>
      <t/>
    </r>
  </si>
  <si>
    <r>
      <t xml:space="preserve">1) </t>
    </r>
    <r>
      <rPr>
        <sz val="9"/>
        <rFont val="Times New Roman"/>
        <family val="1"/>
        <charset val="238"/>
      </rPr>
      <t xml:space="preserve"> MRZ - mimorozpočtové zdroje</t>
    </r>
  </si>
  <si>
    <t xml:space="preserve">                                                     Přehled o čerpání účelových prostředků</t>
  </si>
  <si>
    <t xml:space="preserve">                                                 poskytnutých škole a školskému zařízení - PO</t>
  </si>
  <si>
    <t>Vyčerpáno</t>
  </si>
  <si>
    <t xml:space="preserve">                    Přiděleno 2002</t>
  </si>
  <si>
    <t>Rozdíl</t>
  </si>
  <si>
    <t>Vývoj. ukazatel</t>
  </si>
  <si>
    <t>Účelové prostředky</t>
  </si>
  <si>
    <t>původně</t>
  </si>
  <si>
    <t>po změnách účelovosti</t>
  </si>
  <si>
    <t>2002*</t>
  </si>
  <si>
    <t>2002/2001</t>
  </si>
  <si>
    <t>5=4-3</t>
  </si>
  <si>
    <t>6=4/1</t>
  </si>
  <si>
    <t>integrace romské komunity</t>
  </si>
  <si>
    <t>(UZ 98138)</t>
  </si>
  <si>
    <t xml:space="preserve">na preventivní programy v  </t>
  </si>
  <si>
    <t>oblasti protidrogové politiky</t>
  </si>
  <si>
    <t>(UZ 33163)</t>
  </si>
  <si>
    <t>sociální prevence a prevence</t>
  </si>
  <si>
    <t>kriminality</t>
  </si>
  <si>
    <t>(UZ 33122)</t>
  </si>
  <si>
    <t>na soutěže a přehlídky</t>
  </si>
  <si>
    <t>(UZ 33166)</t>
  </si>
  <si>
    <t>realizace státní informační</t>
  </si>
  <si>
    <t>politiky ve vzdělávaní</t>
  </si>
  <si>
    <t>(UZ 33245)</t>
  </si>
  <si>
    <t xml:space="preserve"> </t>
  </si>
  <si>
    <t>DVVP</t>
  </si>
  <si>
    <t>(UZ 33149)</t>
  </si>
  <si>
    <t>jiné celkem</t>
  </si>
  <si>
    <t>v tom: uvést jmenovitě</t>
  </si>
  <si>
    <t>CELKEM</t>
  </si>
  <si>
    <t>* ve sloupci 4 uvádějte pouze skutečně vyčerpané účelové prostředky, tzn. že sloupec 4 bude maximálně roven údaji ve sloupci 3</t>
  </si>
  <si>
    <t>Vypracoval:</t>
  </si>
  <si>
    <t>Telefon:</t>
  </si>
  <si>
    <t>Odpovídá:</t>
  </si>
  <si>
    <t>tab.č.6</t>
  </si>
  <si>
    <t>Název školy, škol.zařízení:</t>
  </si>
  <si>
    <t>tab.č.7</t>
  </si>
  <si>
    <t>Název školy,škol.zařízení:</t>
  </si>
  <si>
    <t>tab.č.8</t>
  </si>
  <si>
    <t>celkem</t>
  </si>
  <si>
    <t>Poznámka:</t>
  </si>
  <si>
    <t>SKUTEČNÉ POUŽITÍ INVESTIČNÍHO FONDU V ROCE 2002</t>
  </si>
  <si>
    <t>tab.č.14</t>
  </si>
  <si>
    <t>Tabulka je zpracována jako vzor, doplňujte řádky dle potřeby</t>
  </si>
  <si>
    <t>Rok 2002</t>
  </si>
  <si>
    <t>Věcný obsah                                                    Jmenovitě vypsat</t>
  </si>
  <si>
    <t>Skutečnost k 31.12.02 celkem na akci</t>
  </si>
  <si>
    <t>Zdroje</t>
  </si>
  <si>
    <t>k 31.12.2001</t>
  </si>
  <si>
    <t>Investiční fond PO</t>
  </si>
  <si>
    <t>Dotace od zřizovatele</t>
  </si>
  <si>
    <t>Opravy a údržba nemovitého majetku NIV  celkem</t>
  </si>
  <si>
    <t>z toho: akce</t>
  </si>
  <si>
    <t>Rekonstrukce a modernizace - IV celkem</t>
  </si>
  <si>
    <t xml:space="preserve">z toho: akce </t>
  </si>
  <si>
    <t>Pořízení dlouhodobého majetku - SZNN celkem</t>
  </si>
  <si>
    <t>z toho: jmenovitě</t>
  </si>
  <si>
    <t>Ostatní použití /např. splátky úvěrů/</t>
  </si>
  <si>
    <t>Odvod zřizovateli</t>
  </si>
  <si>
    <t>Úhrn použití za organizaci</t>
  </si>
  <si>
    <t>Vypracoval:                         Telefon:</t>
  </si>
  <si>
    <t xml:space="preserve">           Odpovídá:</t>
  </si>
  <si>
    <t>Celkem</t>
  </si>
  <si>
    <t xml:space="preserve">                     ( Vyplňuje se za další součásti - domov mládeže, školní klub )</t>
  </si>
  <si>
    <t>tab.č.9</t>
  </si>
  <si>
    <t xml:space="preserve">Počet žáků  </t>
  </si>
  <si>
    <t xml:space="preserve">Počet žáků na  1 pedagog. pracovníka </t>
  </si>
  <si>
    <t xml:space="preserve">Počet žáků na 1 nepedagog. pracovníka </t>
  </si>
  <si>
    <t>kontrolní vazby:  (ř.9 = ř.10 + ř.11 + ř.12)</t>
  </si>
  <si>
    <t xml:space="preserve">                 (ř.15 = ř.16 + ř.17+ ř.18)</t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</si>
  <si>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Arial CE"/>
        <charset val="238"/>
      </rPr>
      <t/>
    </r>
  </si>
  <si>
    <r>
      <t xml:space="preserve">1) </t>
    </r>
    <r>
      <rPr>
        <sz val="10"/>
        <rFont val="Times New Roman"/>
        <family val="1"/>
        <charset val="238"/>
      </rPr>
      <t xml:space="preserve"> MRZ - mimorozpočtové zdroje včetně doplňkové činnosti</t>
    </r>
  </si>
  <si>
    <t>POROVNÁNÍ PLÁNU A SKUTEČNÉHO ČERPÁNÍ INVESTIČNÍHO FONDU V ROCE 2002</t>
  </si>
  <si>
    <t>tab.č. 13</t>
  </si>
  <si>
    <t>Investiční fond /účet 916</t>
  </si>
  <si>
    <t>P.č.</t>
  </si>
  <si>
    <t>KAPITÁLOVÝ ROZPOČET</t>
  </si>
  <si>
    <t>Schválený návrh Radou 24.7.2002*</t>
  </si>
  <si>
    <t xml:space="preserve">Skutečnost k 31.12. 2002 </t>
  </si>
  <si>
    <t xml:space="preserve">Finanční krytí 2002 </t>
  </si>
  <si>
    <t>stav investičního fondu k 1.1.</t>
  </si>
  <si>
    <t>příděl z rezervního fondu organizace</t>
  </si>
  <si>
    <t>příděl z odpisů dlouhodobého majetku</t>
  </si>
  <si>
    <t xml:space="preserve">invest.dotace z rozpočtu zřizovatele (kraje) </t>
  </si>
  <si>
    <t>investiční dotace ze SR a SF **</t>
  </si>
  <si>
    <t>ostatní zdroje</t>
  </si>
  <si>
    <t>ZDROJE FONDU CELKEM</t>
  </si>
  <si>
    <t>opravy a údržba nemovitého majetku NIV</t>
  </si>
  <si>
    <t xml:space="preserve">rekonstrukce a modernizace, nástavby, vestavby- IV </t>
  </si>
  <si>
    <t>pořízení dlouhodobého majetku - SZNN</t>
  </si>
  <si>
    <t>ostatní použití (např. splátky inv.úvěrů)</t>
  </si>
  <si>
    <t>odvod do rozpočtu zřizovatele</t>
  </si>
  <si>
    <t>POUŽITÍ FONDU CELKEM</t>
  </si>
  <si>
    <t>Stav investičního fondu k 31.12. 2002 ***</t>
  </si>
  <si>
    <t>Vypracoval:                                 Telefon:</t>
  </si>
  <si>
    <t xml:space="preserve">         Datum:</t>
  </si>
  <si>
    <t>Pozn. Tabulka má přímou vazbu na plán investic organizace a rezervní fond</t>
  </si>
  <si>
    <t>Pro vyplnění výše uvedené tabulky je nutné postupovat dle §31 zákona č. 250/2000 Sb. a schváleného</t>
  </si>
  <si>
    <t xml:space="preserve">odpisového plánu </t>
  </si>
  <si>
    <t>*/ uvede se schválený návrh + další individuální akce schválené Radou Královéhradeckého kraje nebo Mgr. Vrbou</t>
  </si>
  <si>
    <t>**/ netýká se dotace ze SR ( MF, MŠMT) čerpaná na účtu spořitelny</t>
  </si>
  <si>
    <t>IV- investiční výdaje, NIV -neinvestiční výdaje, SZNN - stroje a zařízení nezahrnuté do nákladů staveb, nad 40 tis. Kč</t>
  </si>
  <si>
    <t>***/ stav investičního fondu  a finanční krytí bude navazovat na rozvahu k  31.12.2002</t>
  </si>
  <si>
    <t>Finanční fondy příspěvkových organizací</t>
  </si>
  <si>
    <t>Běžný účet</t>
  </si>
  <si>
    <t>Běžný účet FKSP</t>
  </si>
  <si>
    <t>Fond odměn</t>
  </si>
  <si>
    <t>FKSP</t>
  </si>
  <si>
    <t>Fond rezervní</t>
  </si>
  <si>
    <t>V případě nekrytí finančních fondů finančními prostředky uveďte důvod a navržené opatření k jeho odstranění.</t>
  </si>
  <si>
    <t>průměrná</t>
  </si>
  <si>
    <t>počet</t>
  </si>
  <si>
    <t>přírůstky</t>
  </si>
  <si>
    <t>úbytky</t>
  </si>
  <si>
    <t>platová</t>
  </si>
  <si>
    <t>pracovníků</t>
  </si>
  <si>
    <t>v Kč</t>
  </si>
  <si>
    <t>třída</t>
  </si>
  <si>
    <t>Učitelé</t>
  </si>
  <si>
    <t>Vychovatelé</t>
  </si>
  <si>
    <t>THP</t>
  </si>
  <si>
    <t>i</t>
  </si>
  <si>
    <t>Skutečnost</t>
  </si>
  <si>
    <t>REZERVNÍ FOND</t>
  </si>
  <si>
    <t>FOND ODMĚN</t>
  </si>
  <si>
    <t>pracovníci-přepočtení</t>
  </si>
  <si>
    <t>Členění</t>
  </si>
  <si>
    <t>Dobytné celkem</t>
  </si>
  <si>
    <t xml:space="preserve">v tom: do 30 dnů </t>
  </si>
  <si>
    <t>Nedobytné celkem</t>
  </si>
  <si>
    <t>z toho v soudním řízení</t>
  </si>
  <si>
    <t>Částka vymožená soudně</t>
  </si>
  <si>
    <t xml:space="preserve">Poznámka: </t>
  </si>
  <si>
    <t xml:space="preserve">                 Dobytné pohledávky rozdělte podle doby, která uplynula od data splatnosti na:</t>
  </si>
  <si>
    <t xml:space="preserve">         do 60 dnů</t>
  </si>
  <si>
    <t xml:space="preserve">         do 90 dnů</t>
  </si>
  <si>
    <t xml:space="preserve">         do 1 roku</t>
  </si>
  <si>
    <t xml:space="preserve">         starší 1 roku</t>
  </si>
  <si>
    <t>UKAZATEL</t>
  </si>
  <si>
    <t>Název součástí</t>
  </si>
  <si>
    <t>Paragr.</t>
  </si>
  <si>
    <t>Kategorie zaměstnanců</t>
  </si>
  <si>
    <t>Číslo řádku</t>
  </si>
  <si>
    <t>Průměrný</t>
  </si>
  <si>
    <t>- z hlavní činnosti</t>
  </si>
  <si>
    <t>- z doplňkové činnosti</t>
  </si>
  <si>
    <t>Ztráta z hospodaření celkem</t>
  </si>
  <si>
    <t>Krytí ztráty:</t>
  </si>
  <si>
    <t>- na vrub rezervního fondu</t>
  </si>
  <si>
    <t>Nerozděleno *)</t>
  </si>
  <si>
    <t>ostatní zdroje (dary)</t>
  </si>
  <si>
    <t xml:space="preserve">Pro vyplnění výše uvedené tabulky je nutné postupovat dle §31 zákona č. 250/2000 Sb. </t>
  </si>
  <si>
    <t xml:space="preserve">IV- investiční výdaje, NIV -neinvestiční výdaje, </t>
  </si>
  <si>
    <t>SZNN - stroje a zařízení nezahrnuté do nákladů staveb, nad 40 tis. Kč</t>
  </si>
  <si>
    <t>SR - státní rozpočet, SF - státní fond</t>
  </si>
  <si>
    <t>Věcný obsah                                                    jmenovitě vypsat</t>
  </si>
  <si>
    <t xml:space="preserve">Investiční fond </t>
  </si>
  <si>
    <t xml:space="preserve">Ostatní použití </t>
  </si>
  <si>
    <t>Odvod do rozpočtu zřizovatele</t>
  </si>
  <si>
    <t>- nekryto</t>
  </si>
  <si>
    <t>Stav po přídělu (sl.1+ sl.2)</t>
  </si>
  <si>
    <t>s výjimkou dotací poskytnutých na projekty spolufinancované z rozpočtu Evropské unie</t>
  </si>
  <si>
    <t>Účelový
znak</t>
  </si>
  <si>
    <t>Vratka dotace  
při finančním 
vypořádání</t>
  </si>
  <si>
    <t>a</t>
  </si>
  <si>
    <t>b</t>
  </si>
  <si>
    <t>4 = 1 - 2 - 3</t>
  </si>
  <si>
    <t>A.1. Neinvestiční dotace celkem</t>
  </si>
  <si>
    <t>v tom:</t>
  </si>
  <si>
    <t>Program sociální prevence a prevence kriminality</t>
  </si>
  <si>
    <t>Projekty romské komunity</t>
  </si>
  <si>
    <t>Program protidrogové politiky</t>
  </si>
  <si>
    <t>Soutěže</t>
  </si>
  <si>
    <t>Ostatní - uveďte jednotlivé tituly účelových dotací:</t>
  </si>
  <si>
    <r>
      <t>A.2.</t>
    </r>
    <r>
      <rPr>
        <sz val="10"/>
        <color indexed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Investiční dotace celkem</t>
    </r>
  </si>
  <si>
    <t>A.3. Dotace celkem (A.1.+ A.2.)</t>
  </si>
  <si>
    <t>sloupec 4 - uvádí se vratka dotace při finančním vypořádání; rovná se sloupec 1 minus  sloupec 2 minus sloupec 3</t>
  </si>
  <si>
    <t xml:space="preserve">Na některé složitější a finančně náročnější opravy, rekonstrukce a modernizace celé hrazené   </t>
  </si>
  <si>
    <t xml:space="preserve">Na tyto akce provedete vyúčtování, které bude obsahovat: </t>
  </si>
  <si>
    <t xml:space="preserve">stavební ohlášení, nebo stavební povolení s nabytím právní moci, jednotlivé faktury podepsané ředitelem </t>
  </si>
  <si>
    <t>Do tabulky se uvede pouze název a celkový součet za danou akci.</t>
  </si>
  <si>
    <t>tab. č. 3</t>
  </si>
  <si>
    <t>Jako podklad použijte výkaz P 1-04 za období 1-12 sumarizovaný za organizaci celkem</t>
  </si>
  <si>
    <t>Finanční vypořádání dotací poskytnutých krajem</t>
  </si>
  <si>
    <t>ř.</t>
  </si>
  <si>
    <t>finanční krytí                                      sl.2</t>
  </si>
  <si>
    <t>Doklady budou založeny na škole u akce pro případnou kontrolu.</t>
  </si>
  <si>
    <r>
      <t xml:space="preserve">z investičního fondu </t>
    </r>
    <r>
      <rPr>
        <b/>
        <sz val="10"/>
        <rFont val="Arial CE"/>
        <charset val="238"/>
      </rPr>
      <t>musí být zpracované investiční záměry.</t>
    </r>
  </si>
  <si>
    <t>Učitelé odborného výcviku</t>
  </si>
  <si>
    <t>Ostatní pedagogové</t>
  </si>
  <si>
    <t>Obchodně provozní pracovníci</t>
  </si>
  <si>
    <t>Ostatní pracovníci</t>
  </si>
  <si>
    <t>tab. č. 8</t>
  </si>
  <si>
    <t>tab. č. 9</t>
  </si>
  <si>
    <t>tab. č. 11</t>
  </si>
  <si>
    <t>ř. 2 - od    1 do 30 dnů</t>
  </si>
  <si>
    <t>ř. 3 - od  31 do 60 dnů</t>
  </si>
  <si>
    <t>ř. 4 - od  61 do 90 dnů</t>
  </si>
  <si>
    <t>ř. 5 - od  91 dne do 1 roku</t>
  </si>
  <si>
    <t>ř. 6 - starší 1 roku</t>
  </si>
  <si>
    <t xml:space="preserve">ř. 10 - uveďte souhrn částek vymožených soudně v daném roce </t>
  </si>
  <si>
    <t>překročení prostředků na platy</t>
  </si>
  <si>
    <t>Investiční fond</t>
  </si>
  <si>
    <t>roční plat</t>
  </si>
  <si>
    <t>průměrný</t>
  </si>
  <si>
    <t>z toho:</t>
  </si>
  <si>
    <t>použití fondu celkem</t>
  </si>
  <si>
    <t>zdroje fondu celkem</t>
  </si>
  <si>
    <t>Asistenti pedagogů pro děti, žáky a studenty se sociálním znevýhodněním</t>
  </si>
  <si>
    <t>Asistenti pedagogů v soukromých a církevních speciálních školách</t>
  </si>
  <si>
    <t xml:space="preserve">Dotace pro soukromé školy </t>
  </si>
  <si>
    <t xml:space="preserve">Přímé náklady na vzdělávání </t>
  </si>
  <si>
    <t>Vráceno 
v průběhu roku
zpět na
výdajový účet
poskytovatele</t>
  </si>
  <si>
    <t xml:space="preserve">Část A. Finanční vypořádání dotací ze státního rozpočtu podle vyhlášky č. 52/2008 Sb. </t>
  </si>
  <si>
    <t xml:space="preserve">a schváleného odpisového plánu. </t>
  </si>
  <si>
    <t>Je nutné vyplňovat oba sloupce  ( investiční fond a jeho finanční krytí)</t>
  </si>
  <si>
    <t>Finanční krytí uveďte dle skutečnosti (shodné s tabulkou č. 7).</t>
  </si>
  <si>
    <t>ostatní dotace</t>
  </si>
  <si>
    <t>14/c</t>
  </si>
  <si>
    <t>FRR - dotace kraje</t>
  </si>
  <si>
    <t>14/b</t>
  </si>
  <si>
    <t>z toho:                      skutečný IF ( bez dotací)</t>
  </si>
  <si>
    <t>14/a</t>
  </si>
  <si>
    <t>pořízení dlouhodobého majetku           SZNN</t>
  </si>
  <si>
    <t xml:space="preserve">rekonstrukce a modernizace                     IV </t>
  </si>
  <si>
    <t>opravy a údržba nemovitého majetku       NIV</t>
  </si>
  <si>
    <t xml:space="preserve">jiné investiční dotace ze SR, SF </t>
  </si>
  <si>
    <t>zápis o předání a převzetí díla,</t>
  </si>
  <si>
    <t>rekapitulaci jednotlivých plateb na danou akci,</t>
  </si>
  <si>
    <t>z toho: stroje jmenovitě</t>
  </si>
  <si>
    <t>z toho: akce  jmenovitě</t>
  </si>
  <si>
    <t>z toho: akce jmenovitě</t>
  </si>
  <si>
    <t>Opravy a údržba nemovitého majetku  - NIV  celkem</t>
  </si>
  <si>
    <t>Jiné zdroje                         ( dotace od zřizovatele , SR, SF)</t>
  </si>
  <si>
    <t>Jako podklad použijte výkaz P 1-04 za období leden a prosinec, nebo rozborové sestavy.</t>
  </si>
  <si>
    <t>Fond odměn - účet 411</t>
  </si>
  <si>
    <t>investiční fond                        ( 416)     sl.1</t>
  </si>
  <si>
    <t>Provozní pracovníci</t>
  </si>
  <si>
    <t xml:space="preserve">                z toho: opravy a udržování</t>
  </si>
  <si>
    <t xml:space="preserve">                             nájemné</t>
  </si>
  <si>
    <t xml:space="preserve">                             telekomunikace</t>
  </si>
  <si>
    <t xml:space="preserve">                             náklady na sociální a zdravotní pojištění</t>
  </si>
  <si>
    <t>Neinvestiční příspěvek bez transferů z Fondu rozvoje a reprodukce KHK</t>
  </si>
  <si>
    <t xml:space="preserve">z toho: </t>
  </si>
  <si>
    <t>mzdy (platy+OON) z příspěvku na provoz</t>
  </si>
  <si>
    <t>Odvody
+FKSP z příspěvku na provoz</t>
  </si>
  <si>
    <t xml:space="preserve">Doplňový ukazatel limit mzdových prostředků </t>
  </si>
  <si>
    <t>hrazených z příspěvku na provoz</t>
  </si>
  <si>
    <t>kolaudační souhlas, smlouvy o dílo (všechny platby musí být podloženy smlouvou)</t>
  </si>
  <si>
    <r>
      <t xml:space="preserve">                </t>
    </r>
    <r>
      <rPr>
        <sz val="9"/>
        <rFont val="Arial CE"/>
        <family val="2"/>
        <charset val="238"/>
      </rPr>
      <t>z toho: mzdové náklady z dotace zřizovatele</t>
    </r>
  </si>
  <si>
    <t>645, 646</t>
  </si>
  <si>
    <t>sk. 66</t>
  </si>
  <si>
    <t>Rezervní fond - účet 413</t>
  </si>
  <si>
    <t>tab. č. 7</t>
  </si>
  <si>
    <t xml:space="preserve">                           tržby z prodeje materiálu</t>
  </si>
  <si>
    <t xml:space="preserve">                           tržby z prodeje dlouhodobého majetku</t>
  </si>
  <si>
    <t>výnosy z prodeje vlastních výrobků</t>
  </si>
  <si>
    <t>výnosy z prodeje služeb</t>
  </si>
  <si>
    <t>výnosy z pronájmu</t>
  </si>
  <si>
    <t>výnosy z prodaného zboží</t>
  </si>
  <si>
    <t>finanční výnosy</t>
  </si>
  <si>
    <t>sk. 67</t>
  </si>
  <si>
    <t>výnosy z vlastních výkonů a zboží</t>
  </si>
  <si>
    <t>sk. 60</t>
  </si>
  <si>
    <t xml:space="preserve">                z toho: odpisy nehmotného a hmotného majetku</t>
  </si>
  <si>
    <t>skup. 54</t>
  </si>
  <si>
    <t>IČ:</t>
  </si>
  <si>
    <r>
      <t>1.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Calibri"/>
        <family val="2"/>
        <charset val="238"/>
      </rPr>
      <t>Podstatné skutečnosti o provedených inventurách</t>
    </r>
  </si>
  <si>
    <r>
      <t>1.2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Inventarizační komise</t>
    </r>
  </si>
  <si>
    <r>
      <t>1.3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Proškolení</t>
    </r>
  </si>
  <si>
    <r>
      <t>1.4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Podmínky pro zjišťování skutečného stavu, zajištění součinnosti zaměstnanců</t>
    </r>
  </si>
  <si>
    <t>Nebyly zjištěny odchylky od žádoucího stavu.</t>
  </si>
  <si>
    <r>
      <t>1.5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Odsouhlasení pohledávek a závazků</t>
    </r>
  </si>
  <si>
    <t>Písemně byly odsouhlaseny pohledávky a závazky nad 30 000 Kč v jednotlivém případě.</t>
  </si>
  <si>
    <r>
      <t>2.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Calibri"/>
        <family val="2"/>
        <charset val="238"/>
      </rPr>
      <t>Seznam všech inventurních soupisů</t>
    </r>
  </si>
  <si>
    <t xml:space="preserve">sestavila tuto inventarizační zprávu. </t>
  </si>
  <si>
    <t>v tom:     a) platy pedagogů</t>
  </si>
  <si>
    <t xml:space="preserve">                b) platy nepedagogů</t>
  </si>
  <si>
    <t xml:space="preserve">                c) OON pedagogů</t>
  </si>
  <si>
    <t xml:space="preserve">                d) OON nepedagogů</t>
  </si>
  <si>
    <t xml:space="preserve">                e) ostatní (pojistné + FKSP +  ONIV)</t>
  </si>
  <si>
    <t>Rozvojový program na podporu škol, které realizují inkluzívní vzdělávání a vzdělávání žáků se sociokulturním znevýhodněním</t>
  </si>
  <si>
    <t>Podpora informačních center pro mládež</t>
  </si>
  <si>
    <t>Rozvojový program MŠMT pro děti - cizince ze 3. zemí</t>
  </si>
  <si>
    <t>Vybavení škol pomůckami kompenzačního a rehabilitačního charakteru</t>
  </si>
  <si>
    <t>Podpora organizace a ukončování středního vzdělávání maturitní zkouškou na vybraných školách v podzimním zkušebním období</t>
  </si>
  <si>
    <t>příspěvek 
na provoz celkem</t>
  </si>
  <si>
    <t>tab. č. 6</t>
  </si>
  <si>
    <t>ostatní 
výdaje 
ONIV</t>
  </si>
  <si>
    <t>poskytnuto</t>
  </si>
  <si>
    <t>použito</t>
  </si>
  <si>
    <t>vratka dotace</t>
  </si>
  <si>
    <t xml:space="preserve"> Odvody na pojistné</t>
  </si>
  <si>
    <t xml:space="preserve"> Odvody na FKSP</t>
  </si>
  <si>
    <t xml:space="preserve"> ONIV</t>
  </si>
  <si>
    <t>Orientační ukazatele rozpočtu přímých NIV (ÚZ 33353)</t>
  </si>
  <si>
    <t>Finanční fondy organizace a jejich krytí</t>
  </si>
  <si>
    <t>Tvorba a čerpání rezervního fondu, fondu odměn a FKSP</t>
  </si>
  <si>
    <t>1</t>
  </si>
  <si>
    <t>2</t>
  </si>
  <si>
    <t>výnosy z transferů</t>
  </si>
  <si>
    <t>výnosy celkem   (č.ř. 1+10+16+17)</t>
  </si>
  <si>
    <t>rok 2012</t>
  </si>
  <si>
    <t>spotřebované nákupy</t>
  </si>
  <si>
    <t>skup. 50</t>
  </si>
  <si>
    <t xml:space="preserve">spotřeba energie </t>
  </si>
  <si>
    <t>spotřeba jiných nesk. dodávek a prodané zboží</t>
  </si>
  <si>
    <t>aktivace a změna stavu zásob</t>
  </si>
  <si>
    <t>506,507,508</t>
  </si>
  <si>
    <t xml:space="preserve">                             cestovné</t>
  </si>
  <si>
    <t>odpisy, rezervy a opravné položky</t>
  </si>
  <si>
    <t>finanční náklady</t>
  </si>
  <si>
    <t>skup. 59</t>
  </si>
  <si>
    <t>skup. 56</t>
  </si>
  <si>
    <t xml:space="preserve">v Kč </t>
  </si>
  <si>
    <t>Přehled výsledku hospodaření a návrh na rozdělení do fondů příspěvkových organizací za rok 2012</t>
  </si>
  <si>
    <t xml:space="preserve"> A. Výsledek hospodaření</t>
  </si>
  <si>
    <t xml:space="preserve"> B. Krytí zhoršeného výsledku  hospodáření</t>
  </si>
  <si>
    <t xml:space="preserve"> C. Návrh rozdělení zlepšeného výsledku hospodaření</t>
  </si>
  <si>
    <t>*) Uveďte důvody nerozdělení VH - komentář</t>
  </si>
  <si>
    <t>Příděl ze zlepšeného  výsledku hosp.</t>
  </si>
  <si>
    <t>Výsledek hospodaření po zdanění</t>
  </si>
  <si>
    <t xml:space="preserve">Doplňující údaje o použití finančních prostředků na přímé výdaje v roce 2012 </t>
  </si>
  <si>
    <t>k 31.12.2012</t>
  </si>
  <si>
    <t xml:space="preserve"> v Kč</t>
  </si>
  <si>
    <t>v  Kč</t>
  </si>
  <si>
    <t>Stav k 1.1.2012</t>
  </si>
  <si>
    <t xml:space="preserve">Stav k 31.12.2012      </t>
  </si>
  <si>
    <t>Finanční krytí k 31.12.2012</t>
  </si>
  <si>
    <t>TVORBA A ČERPÁNÍ INVESTIČNÍHO FONDU V ROCE  2012</t>
  </si>
  <si>
    <t>stav investičního fondu k 1.1.2012            PZ</t>
  </si>
  <si>
    <t>Stav investičního fondu k 31.12.2012      KZ</t>
  </si>
  <si>
    <t>Stav investičního fondu k 1.1.2012 a k 31.12.2012 se musí rovnat účtu 416 v rozvaze za rok 2012.</t>
  </si>
  <si>
    <t>SKUTEČNÉ POUŽITÍ INVESTIČNÍHO FONDU V ROCE 2012</t>
  </si>
  <si>
    <t>Skutečnost k 31.12.2012 celkem na akci</t>
  </si>
  <si>
    <t>Rok 2012</t>
  </si>
  <si>
    <t>Použití fondu celkem za rok 2012</t>
  </si>
  <si>
    <t>Zaměstnanci a platy (mzdy) včetně ESF</t>
  </si>
  <si>
    <t>skutečnost r. 2012</t>
  </si>
  <si>
    <t xml:space="preserve">"Pracovníci přepočtění- přírůstky a úbytky" - stav pracovníků k 31.3.2012 a k 31.12.2012. </t>
  </si>
  <si>
    <t xml:space="preserve">  Stav pohledávek po lhůtě splatnosti k 31.12.2012</t>
  </si>
  <si>
    <t xml:space="preserve">                        rok 2012</t>
  </si>
  <si>
    <t>Stav k 31.12.2012</t>
  </si>
  <si>
    <t>Čerpání příspěvku na provoz dle jednotlivých součástí v roce 2012 (paragr. rozpočtové skladby)</t>
  </si>
  <si>
    <t>stav k 1.1.2012</t>
  </si>
  <si>
    <t>stav k 31.12.2012</t>
  </si>
  <si>
    <t xml:space="preserve">                             semináře, školení</t>
  </si>
  <si>
    <t xml:space="preserve">                             ochranné pracovní pomůcky</t>
  </si>
  <si>
    <t xml:space="preserve">                             příděl FKSP</t>
  </si>
  <si>
    <t xml:space="preserve">                             drobný dlouhodobý majetek</t>
  </si>
  <si>
    <t>příděl ze zlepšeného výsledku hospodaření</t>
  </si>
  <si>
    <t xml:space="preserve">dary </t>
  </si>
  <si>
    <t>dary (účelové, neúčelové- použití v souladu s podmínkami použití RF)</t>
  </si>
  <si>
    <t xml:space="preserve">ze zlepšeného výsledku hospodaření </t>
  </si>
  <si>
    <t>úhrada ztráty za přechozí léta</t>
  </si>
  <si>
    <t xml:space="preserve">časové překlenutí rozdílů mezi výnosy a náklady </t>
  </si>
  <si>
    <t>úhrada případných sankcí uložených PO za porušení rozpočtové kázně</t>
  </si>
  <si>
    <t>další rozvoj činosti PO</t>
  </si>
  <si>
    <t>Účetní stav</t>
  </si>
  <si>
    <t>tab. č. 5</t>
  </si>
  <si>
    <t>Poskytnuto
k 31.12.2012</t>
  </si>
  <si>
    <t>Použito
k 31.12.2012</t>
  </si>
  <si>
    <t>Hodnocení žáků a škol podle výsledků v soutěžích v roce 2011-Excelence SŠ</t>
  </si>
  <si>
    <t>Azylanti a Bezplatná příprava k základnímu vzdělávání dětí jiného státu EU</t>
  </si>
  <si>
    <t>sloupec 1 - uvádí se výše dotace převedené poskytovatelem na účet příjemce do 31.12.2012</t>
  </si>
  <si>
    <t xml:space="preserve">sloupec 2 - vyplňuje se, pokud příjemce provedl vratku dotace, případně její části již v průběhu roku zpět na účet kraje a vratka nebyla zohledněna v úpravě rozpočtu, </t>
  </si>
  <si>
    <t xml:space="preserve">pokud jste nedočerpanou část prostředků vrátili již v roce 2012 na základě informace o předpokládaném nevyčerpání prostředků, tato částka byla zapracována do snížení ukazatele „poskytnuto“ </t>
  </si>
  <si>
    <t>sloupec 3 - uvádí se  výše skutečně použitých prostředků z poskytnuté dotace k 31.12.2012</t>
  </si>
  <si>
    <t>nevyčerpané dotace dle § 28 odst. 3 (rozpočty EU, fin. mechanismy Evr. hosp. prostoru, Norska, Švýcarsko-české spolupráce)</t>
  </si>
  <si>
    <t>odměny zaměstnancům</t>
  </si>
  <si>
    <t>posílení zdrojů investičního fondu  na opravy a údržbu majetku - se souhlasem zřizovatele k převodu do investičního fondu</t>
  </si>
  <si>
    <t>úhrada provozních výdajů dle § 28 odst. 3 (rozpočty EU, fin. mechanismy Evr. hosp. prostoru, Norska, Švýcarsko-české spolupráce)</t>
  </si>
  <si>
    <t>základní přídel na vrub nákladů</t>
  </si>
  <si>
    <t>použití dle vnitřních směrnice</t>
  </si>
  <si>
    <t>stav k 31. 12. 2012</t>
  </si>
  <si>
    <t>náklady celkem  (č.ř. 1+12+17+23+24+25+28+29)</t>
  </si>
  <si>
    <t>výsledek hospodaření  (výnosy - náklady)</t>
  </si>
  <si>
    <t xml:space="preserve">tab.č. 5 a </t>
  </si>
  <si>
    <t>tab. č. 10</t>
  </si>
  <si>
    <t>tab. č. 1</t>
  </si>
  <si>
    <t>tab. č. 2</t>
  </si>
  <si>
    <t>tab. č. 4</t>
  </si>
  <si>
    <t>Příspěvková organizace: Gymnázium, Dobruška, Pulická 779</t>
  </si>
  <si>
    <t>Sestavil: Hana Kristlová</t>
  </si>
  <si>
    <t>Datum a podpis: 31. 1. 2013</t>
  </si>
  <si>
    <t>Tel.: 494623071</t>
  </si>
  <si>
    <t>Kontroloval: Mgr. Jiří Macek</t>
  </si>
  <si>
    <t xml:space="preserve">Vypracoval, jméno, podpis: Hana Kristlová                                              </t>
  </si>
  <si>
    <t>Telefon: 494623071</t>
  </si>
  <si>
    <t>Schválil: Mgr. Jiří Macek</t>
  </si>
  <si>
    <t xml:space="preserve">Vypracoval, jméno, podpis: Hana Kristlová                        </t>
  </si>
  <si>
    <t>Oprava hlavního vchodu</t>
  </si>
  <si>
    <t>Výměna osvětlení v tělocvičně</t>
  </si>
  <si>
    <t>Vypracoval: Hana Kristlová</t>
  </si>
  <si>
    <t>Gymnázium</t>
  </si>
  <si>
    <t>Školní jídelna</t>
  </si>
  <si>
    <t xml:space="preserve">Vypracoval: Hana Kristlová       </t>
  </si>
  <si>
    <t>Odpovídá: Mgr. Jiří Macek</t>
  </si>
  <si>
    <t xml:space="preserve">Vypracoval: Hana Kristlová                                          </t>
  </si>
  <si>
    <t>Vypracoval: Hana Kristlová            Telefon: 494623071               Datum: 4. 2. 2013        Odpovídá: Mgr. Jiří Macek</t>
  </si>
  <si>
    <t>Datum: 4. 2. 2013</t>
  </si>
  <si>
    <t>Datum a podpis: 4. 2. 2013</t>
  </si>
  <si>
    <t>Vypracoval: Hana Kristlová                Telefon: 494623071                    Datum: 4. 2. 2013             Odpovídá: Mgr. Jiří Macek</t>
  </si>
  <si>
    <t xml:space="preserve">                Datum: 4. 2. 2013</t>
  </si>
  <si>
    <t xml:space="preserve">               Datum: 4. 2. 2013</t>
  </si>
  <si>
    <t>Zpracoval: Hana Kristlová</t>
  </si>
  <si>
    <t>Organizace: Gymnázium, Dobruška, Pulická 779</t>
  </si>
  <si>
    <t xml:space="preserve">Byla zřízena  hlavní inventarizační komise a  5 dílčích inventarizačních komisí. </t>
  </si>
  <si>
    <t xml:space="preserve">Hlavní inventarizační komise řídila a kontrolovala činnosti dílčích inventarizačních komisí a </t>
  </si>
  <si>
    <t>Členové: Hana Kristlová, Eva Čečetková, Mgr. Jiří Macek</t>
  </si>
  <si>
    <t>která zároveň slouží jako podpisové vzory pro provedení inventarizace.</t>
  </si>
  <si>
    <t>Odsouhlasení závazků a pohledávek bylo provedeno dle hlavní účetní knihy.</t>
  </si>
  <si>
    <r>
      <t>3.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Calibri"/>
        <family val="2"/>
        <charset val="238"/>
      </rPr>
      <t>Informace o inventarizačních rozdílech a zúčtovatelných rozdílech</t>
    </r>
  </si>
  <si>
    <t>Nebyly shledány shledány žádné nedostatky. Inventární stav souhlasí s účetním stavem.</t>
  </si>
  <si>
    <t>Výsledek inventarizace a způsob vypořádání inventarizačních rozdílů byl schválen</t>
  </si>
  <si>
    <r>
      <t>1.1</t>
    </r>
    <r>
      <rPr>
        <sz val="7"/>
        <rFont val="Times New Roman"/>
        <family val="1"/>
        <charset val="238"/>
      </rPr>
      <t xml:space="preserve">   </t>
    </r>
    <r>
      <rPr>
        <sz val="11"/>
        <rFont val="Calibri"/>
        <family val="2"/>
        <charset val="238"/>
      </rPr>
      <t>Na základě "Plánu inventarizace za rok 2012" č. P71/2012 ze dne 8. 10. 2012 proběhla řádná</t>
    </r>
  </si>
  <si>
    <t>inventarizace majetku a závazků k 31. 12. 2012.</t>
  </si>
  <si>
    <t>Předseda: Mgr. Jan Matoušek</t>
  </si>
  <si>
    <t xml:space="preserve">Proškolení proběhlo dne 30. 11. 2012  a je doloženo záznamem včetně prezenční listiny,   </t>
  </si>
  <si>
    <t>Proškolení provedl předseda hlavní inventarizační komise Mgr. Jan Matoušek.</t>
  </si>
  <si>
    <t>Seznam inventarizačních soupisů tvoří samostatnou přílohu  "Zprávy o činnosti v roce 2012".</t>
  </si>
  <si>
    <t>ředitelem organizace dne 31. 1. 2013.</t>
  </si>
  <si>
    <t>Přehled majetku a závazků podléhajících inventarizaci</t>
  </si>
  <si>
    <t>Č. účtu SÚ/AÚ</t>
  </si>
  <si>
    <t xml:space="preserve"> Název účtu</t>
  </si>
  <si>
    <t>Fyzicky (F) Doklad. (D)</t>
  </si>
  <si>
    <t>Skutečný stav</t>
  </si>
  <si>
    <t xml:space="preserve"> 018</t>
  </si>
  <si>
    <t xml:space="preserve"> Drobný dlouhodobý nehmotný majetek</t>
  </si>
  <si>
    <t>D, F</t>
  </si>
  <si>
    <t xml:space="preserve"> 021</t>
  </si>
  <si>
    <t xml:space="preserve"> Stavby</t>
  </si>
  <si>
    <t>D</t>
  </si>
  <si>
    <t xml:space="preserve"> 022</t>
  </si>
  <si>
    <t xml:space="preserve"> Samostatné movité věci  a soubory movitých věcí</t>
  </si>
  <si>
    <t xml:space="preserve"> 028</t>
  </si>
  <si>
    <t xml:space="preserve"> Drobný hmotný investiční majetek</t>
  </si>
  <si>
    <t xml:space="preserve"> 031</t>
  </si>
  <si>
    <t xml:space="preserve"> Pozemky</t>
  </si>
  <si>
    <t xml:space="preserve"> 078</t>
  </si>
  <si>
    <t xml:space="preserve"> Oprávky k drobnému dlouhodobému nehmotnému majetku</t>
  </si>
  <si>
    <t xml:space="preserve"> 112</t>
  </si>
  <si>
    <t xml:space="preserve"> Materiál na skladě</t>
  </si>
  <si>
    <t xml:space="preserve"> 241</t>
  </si>
  <si>
    <t xml:space="preserve"> Běžný účet</t>
  </si>
  <si>
    <t xml:space="preserve"> 243</t>
  </si>
  <si>
    <t xml:space="preserve"> Běžný účet FKSP</t>
  </si>
  <si>
    <t xml:space="preserve"> 261</t>
  </si>
  <si>
    <t xml:space="preserve"> Pokladna</t>
  </si>
  <si>
    <t xml:space="preserve"> 263</t>
  </si>
  <si>
    <t xml:space="preserve"> Ceniny</t>
  </si>
  <si>
    <t xml:space="preserve"> 311</t>
  </si>
  <si>
    <t xml:space="preserve"> Odběratelé</t>
  </si>
  <si>
    <t xml:space="preserve"> 314</t>
  </si>
  <si>
    <t xml:space="preserve"> Krátkodobé poskytnuté zálohy</t>
  </si>
  <si>
    <t xml:space="preserve"> 321</t>
  </si>
  <si>
    <t xml:space="preserve"> Dodavatelé</t>
  </si>
  <si>
    <t xml:space="preserve"> 324</t>
  </si>
  <si>
    <t xml:space="preserve"> Krátkodobé přijaté zálohy</t>
  </si>
  <si>
    <t xml:space="preserve"> 331</t>
  </si>
  <si>
    <t xml:space="preserve"> Zaměstnanci</t>
  </si>
  <si>
    <t xml:space="preserve"> 335</t>
  </si>
  <si>
    <t xml:space="preserve"> Pohledávka za zaměstnanci</t>
  </si>
  <si>
    <t xml:space="preserve"> 336</t>
  </si>
  <si>
    <t xml:space="preserve"> Zúčtování s inst. sociálního zabezpečení a zdravotního pojištění</t>
  </si>
  <si>
    <t xml:space="preserve"> 342</t>
  </si>
  <si>
    <t xml:space="preserve"> Jiné přímé daně</t>
  </si>
  <si>
    <t xml:space="preserve"> 349</t>
  </si>
  <si>
    <t xml:space="preserve"> Závazky k rozpočtům ÚSC</t>
  </si>
  <si>
    <t xml:space="preserve"> 377</t>
  </si>
  <si>
    <t xml:space="preserve"> Ostatní krátkodobé pohledávky</t>
  </si>
  <si>
    <t xml:space="preserve"> 378</t>
  </si>
  <si>
    <t xml:space="preserve"> Ostatní krátkodobé závazky</t>
  </si>
  <si>
    <t xml:space="preserve"> 381</t>
  </si>
  <si>
    <t xml:space="preserve"> Náklady příštích období</t>
  </si>
  <si>
    <t xml:space="preserve"> 389</t>
  </si>
  <si>
    <t xml:space="preserve"> Dohadné účty pasivní</t>
  </si>
  <si>
    <t xml:space="preserve"> 401</t>
  </si>
  <si>
    <t xml:space="preserve"> Jmění účetní jednotky</t>
  </si>
  <si>
    <t xml:space="preserve"> 412</t>
  </si>
  <si>
    <t xml:space="preserve"> FKSP</t>
  </si>
  <si>
    <t xml:space="preserve"> 413</t>
  </si>
  <si>
    <t xml:space="preserve"> Rezervní fond tvořený ze zlepšeného výsledku</t>
  </si>
  <si>
    <t xml:space="preserve"> 416</t>
  </si>
  <si>
    <t xml:space="preserve"> Fond reprodukce investičního majetku</t>
  </si>
  <si>
    <t xml:space="preserve"> 902</t>
  </si>
  <si>
    <t xml:space="preserve"> Jiný drobný dlouhodobý hmotný majetek</t>
  </si>
  <si>
    <t xml:space="preserve"> 999</t>
  </si>
  <si>
    <t>Vyrovnávací účet k podrozvahovým účtům</t>
  </si>
  <si>
    <t>Zpráva o průběhu a výsledku inventarizace k 31.12. 2012 - příloha</t>
  </si>
  <si>
    <t>Rezervní fond z ostatních titulů</t>
  </si>
  <si>
    <t>Ostatní majetek</t>
  </si>
  <si>
    <t xml:space="preserve"> 414</t>
  </si>
  <si>
    <t xml:space="preserve"> 903</t>
  </si>
  <si>
    <t>Datum zpracování: 4. 2. 2013</t>
  </si>
  <si>
    <t>Vypracoval: Eva Čečetková   Telefon: 494623071     Datum: 4. 2. 2013    Odpovídá: Mgr. Jiří Macek</t>
  </si>
  <si>
    <t>Datum: 5. 2. 2013</t>
  </si>
  <si>
    <t>Všechny pohledávky již byly uhrazeny</t>
  </si>
  <si>
    <t>INVENTARIZAČNÍ ZPRÁVA ZA ROK 2012</t>
  </si>
  <si>
    <t>Příloha č. 6</t>
  </si>
</sst>
</file>

<file path=xl/styles.xml><?xml version="1.0" encoding="utf-8"?>
<styleSheet xmlns="http://schemas.openxmlformats.org/spreadsheetml/2006/main">
  <fonts count="57"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8"/>
      <name val="Arial CE"/>
      <family val="2"/>
      <charset val="238"/>
    </font>
    <font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Arial CE"/>
      <charset val="238"/>
    </font>
    <font>
      <b/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8"/>
      <name val="Arial CE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b/>
      <u/>
      <sz val="12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sz val="9"/>
      <name val="Arial"/>
      <family val="2"/>
      <charset val="238"/>
    </font>
    <font>
      <sz val="11"/>
      <name val="Arial CE"/>
      <charset val="238"/>
    </font>
    <font>
      <sz val="10"/>
      <color indexed="12"/>
      <name val="Times New Roman"/>
      <family val="1"/>
      <charset val="238"/>
    </font>
    <font>
      <b/>
      <u/>
      <sz val="10"/>
      <name val="Arial CE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i/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"/>
      <charset val="238"/>
    </font>
    <font>
      <b/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</cellStyleXfs>
  <cellXfs count="918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0" fillId="0" borderId="0" xfId="0" applyBorder="1"/>
    <xf numFmtId="4" fontId="5" fillId="0" borderId="5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14" fontId="0" fillId="0" borderId="0" xfId="0" applyNumberFormat="1"/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11" xfId="0" applyNumberFormat="1" applyFont="1" applyBorder="1"/>
    <xf numFmtId="4" fontId="5" fillId="0" borderId="12" xfId="0" applyNumberFormat="1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/>
    <xf numFmtId="0" fontId="2" fillId="0" borderId="0" xfId="11"/>
    <xf numFmtId="0" fontId="2" fillId="0" borderId="0" xfId="11" applyFont="1" applyAlignment="1">
      <alignment horizontal="right"/>
    </xf>
    <xf numFmtId="0" fontId="2" fillId="0" borderId="0" xfId="6"/>
    <xf numFmtId="0" fontId="4" fillId="0" borderId="0" xfId="11" applyFont="1" applyAlignment="1">
      <alignment horizontal="left"/>
    </xf>
    <xf numFmtId="0" fontId="11" fillId="0" borderId="0" xfId="11" applyFont="1" applyAlignment="1">
      <alignment horizontal="left"/>
    </xf>
    <xf numFmtId="0" fontId="2" fillId="0" borderId="0" xfId="11" applyFont="1" applyAlignment="1">
      <alignment horizontal="left"/>
    </xf>
    <xf numFmtId="0" fontId="12" fillId="0" borderId="0" xfId="11" applyFont="1"/>
    <xf numFmtId="0" fontId="13" fillId="0" borderId="0" xfId="11" applyFont="1" applyAlignment="1">
      <alignment horizontal="right"/>
    </xf>
    <xf numFmtId="0" fontId="14" fillId="0" borderId="0" xfId="11" applyFont="1"/>
    <xf numFmtId="0" fontId="1" fillId="0" borderId="0" xfId="11" applyFont="1" applyAlignment="1">
      <alignment horizontal="right"/>
    </xf>
    <xf numFmtId="0" fontId="5" fillId="0" borderId="16" xfId="11" applyFont="1" applyBorder="1" applyAlignment="1">
      <alignment horizontal="center"/>
    </xf>
    <xf numFmtId="0" fontId="5" fillId="0" borderId="17" xfId="11" applyFont="1" applyBorder="1"/>
    <xf numFmtId="0" fontId="5" fillId="0" borderId="18" xfId="11" applyFont="1" applyBorder="1"/>
    <xf numFmtId="0" fontId="5" fillId="0" borderId="2" xfId="11" applyFont="1" applyBorder="1"/>
    <xf numFmtId="0" fontId="7" fillId="0" borderId="2" xfId="11" applyFont="1" applyBorder="1" applyAlignment="1">
      <alignment horizontal="center"/>
    </xf>
    <xf numFmtId="0" fontId="5" fillId="0" borderId="19" xfId="11" applyFont="1" applyBorder="1" applyAlignment="1">
      <alignment horizontal="center"/>
    </xf>
    <xf numFmtId="0" fontId="7" fillId="0" borderId="0" xfId="11" applyFont="1" applyBorder="1" applyAlignment="1">
      <alignment horizontal="center"/>
    </xf>
    <xf numFmtId="0" fontId="5" fillId="0" borderId="20" xfId="11" applyFont="1" applyBorder="1" applyAlignment="1">
      <alignment horizontal="center"/>
    </xf>
    <xf numFmtId="0" fontId="7" fillId="0" borderId="21" xfId="11" applyFont="1" applyBorder="1" applyAlignment="1">
      <alignment horizontal="center"/>
    </xf>
    <xf numFmtId="0" fontId="7" fillId="0" borderId="22" xfId="11" applyFont="1" applyBorder="1" applyAlignment="1">
      <alignment horizontal="center"/>
    </xf>
    <xf numFmtId="16" fontId="7" fillId="0" borderId="22" xfId="11" applyNumberFormat="1" applyFont="1" applyBorder="1" applyAlignment="1">
      <alignment horizontal="center"/>
    </xf>
    <xf numFmtId="0" fontId="5" fillId="0" borderId="23" xfId="11" applyFont="1" applyBorder="1" applyAlignment="1">
      <alignment horizontal="center"/>
    </xf>
    <xf numFmtId="0" fontId="5" fillId="0" borderId="24" xfId="11" applyFont="1" applyBorder="1" applyAlignment="1">
      <alignment horizontal="center"/>
    </xf>
    <xf numFmtId="0" fontId="5" fillId="0" borderId="14" xfId="11" applyFont="1" applyBorder="1" applyAlignment="1">
      <alignment horizontal="center"/>
    </xf>
    <xf numFmtId="0" fontId="5" fillId="0" borderId="13" xfId="11" applyFont="1" applyBorder="1" applyAlignment="1">
      <alignment horizontal="center"/>
    </xf>
    <xf numFmtId="0" fontId="5" fillId="0" borderId="6" xfId="11" applyFont="1" applyBorder="1" applyAlignment="1">
      <alignment horizontal="center"/>
    </xf>
    <xf numFmtId="0" fontId="3" fillId="0" borderId="6" xfId="11" applyFont="1" applyBorder="1" applyAlignment="1">
      <alignment horizontal="center"/>
    </xf>
    <xf numFmtId="0" fontId="8" fillId="0" borderId="25" xfId="11" applyFont="1" applyBorder="1" applyAlignment="1">
      <alignment horizontal="center"/>
    </xf>
    <xf numFmtId="0" fontId="16" fillId="0" borderId="26" xfId="11" applyFont="1" applyBorder="1"/>
    <xf numFmtId="0" fontId="6" fillId="0" borderId="27" xfId="11" applyFont="1" applyBorder="1" applyAlignment="1">
      <alignment horizontal="center"/>
    </xf>
    <xf numFmtId="4" fontId="6" fillId="0" borderId="4" xfId="11" applyNumberFormat="1" applyFont="1" applyBorder="1"/>
    <xf numFmtId="4" fontId="6" fillId="0" borderId="12" xfId="11" applyNumberFormat="1" applyFont="1" applyBorder="1"/>
    <xf numFmtId="4" fontId="6" fillId="0" borderId="22" xfId="11" applyNumberFormat="1" applyFont="1" applyBorder="1"/>
    <xf numFmtId="0" fontId="5" fillId="0" borderId="3" xfId="11" applyFont="1" applyBorder="1" applyAlignment="1">
      <alignment horizontal="center"/>
    </xf>
    <xf numFmtId="0" fontId="16" fillId="0" borderId="9" xfId="11" applyFont="1" applyBorder="1"/>
    <xf numFmtId="0" fontId="5" fillId="0" borderId="27" xfId="11" applyFont="1" applyBorder="1" applyAlignment="1">
      <alignment horizontal="center"/>
    </xf>
    <xf numFmtId="4" fontId="5" fillId="0" borderId="28" xfId="11" applyNumberFormat="1" applyFont="1" applyBorder="1"/>
    <xf numFmtId="4" fontId="5" fillId="0" borderId="22" xfId="11" applyNumberFormat="1" applyFont="1" applyBorder="1"/>
    <xf numFmtId="4" fontId="8" fillId="0" borderId="22" xfId="11" applyNumberFormat="1" applyFont="1" applyBorder="1"/>
    <xf numFmtId="0" fontId="7" fillId="0" borderId="3" xfId="11" applyFont="1" applyBorder="1" applyAlignment="1">
      <alignment horizontal="center"/>
    </xf>
    <xf numFmtId="0" fontId="18" fillId="0" borderId="9" xfId="11" applyFont="1" applyBorder="1"/>
    <xf numFmtId="0" fontId="18" fillId="0" borderId="29" xfId="11" applyFont="1" applyBorder="1"/>
    <xf numFmtId="0" fontId="8" fillId="0" borderId="27" xfId="11" applyFont="1" applyBorder="1" applyAlignment="1">
      <alignment horizontal="right"/>
    </xf>
    <xf numFmtId="4" fontId="5" fillId="0" borderId="4" xfId="11" applyNumberFormat="1" applyFont="1" applyBorder="1"/>
    <xf numFmtId="4" fontId="5" fillId="0" borderId="12" xfId="11" applyNumberFormat="1" applyFont="1" applyBorder="1"/>
    <xf numFmtId="0" fontId="8" fillId="0" borderId="15" xfId="11" applyFont="1" applyBorder="1" applyAlignment="1">
      <alignment horizontal="center"/>
    </xf>
    <xf numFmtId="0" fontId="16" fillId="0" borderId="24" xfId="11" applyFont="1" applyBorder="1"/>
    <xf numFmtId="0" fontId="8" fillId="0" borderId="14" xfId="11" applyFont="1" applyBorder="1" applyAlignment="1">
      <alignment horizontal="right"/>
    </xf>
    <xf numFmtId="4" fontId="5" fillId="0" borderId="13" xfId="11" applyNumberFormat="1" applyFont="1" applyBorder="1"/>
    <xf numFmtId="4" fontId="5" fillId="0" borderId="6" xfId="11" applyNumberFormat="1" applyFont="1" applyBorder="1"/>
    <xf numFmtId="4" fontId="8" fillId="0" borderId="6" xfId="11" applyNumberFormat="1" applyFont="1" applyBorder="1"/>
    <xf numFmtId="4" fontId="7" fillId="0" borderId="28" xfId="11" applyNumberFormat="1" applyFont="1" applyBorder="1"/>
    <xf numFmtId="4" fontId="7" fillId="0" borderId="22" xfId="11" applyNumberFormat="1" applyFont="1" applyBorder="1"/>
    <xf numFmtId="0" fontId="8" fillId="0" borderId="30" xfId="11" applyFont="1" applyBorder="1" applyAlignment="1">
      <alignment horizontal="right"/>
    </xf>
    <xf numFmtId="4" fontId="7" fillId="0" borderId="4" xfId="11" applyNumberFormat="1" applyFont="1" applyBorder="1"/>
    <xf numFmtId="4" fontId="7" fillId="0" borderId="12" xfId="11" applyNumberFormat="1" applyFont="1" applyBorder="1"/>
    <xf numFmtId="0" fontId="8" fillId="0" borderId="3" xfId="11" applyFont="1" applyBorder="1" applyAlignment="1">
      <alignment horizontal="center"/>
    </xf>
    <xf numFmtId="0" fontId="16" fillId="0" borderId="29" xfId="11" applyFont="1" applyBorder="1"/>
    <xf numFmtId="0" fontId="16" fillId="0" borderId="31" xfId="11" applyFont="1" applyBorder="1"/>
    <xf numFmtId="4" fontId="5" fillId="0" borderId="5" xfId="11" applyNumberFormat="1" applyFont="1" applyBorder="1"/>
    <xf numFmtId="4" fontId="5" fillId="0" borderId="32" xfId="11" applyNumberFormat="1" applyFont="1" applyBorder="1"/>
    <xf numFmtId="0" fontId="16" fillId="0" borderId="33" xfId="11" applyFont="1" applyBorder="1"/>
    <xf numFmtId="0" fontId="8" fillId="0" borderId="34" xfId="11" applyFont="1" applyBorder="1" applyAlignment="1">
      <alignment horizontal="right"/>
    </xf>
    <xf numFmtId="4" fontId="7" fillId="0" borderId="35" xfId="11" applyNumberFormat="1" applyFont="1" applyBorder="1"/>
    <xf numFmtId="4" fontId="7" fillId="0" borderId="36" xfId="11" applyNumberFormat="1" applyFont="1" applyBorder="1"/>
    <xf numFmtId="4" fontId="6" fillId="0" borderId="6" xfId="11" applyNumberFormat="1" applyFont="1" applyBorder="1"/>
    <xf numFmtId="0" fontId="7" fillId="0" borderId="0" xfId="11" applyFont="1" applyBorder="1" applyAlignment="1">
      <alignment horizontal="left"/>
    </xf>
    <xf numFmtId="0" fontId="8" fillId="0" borderId="0" xfId="11" applyFont="1" applyBorder="1"/>
    <xf numFmtId="0" fontId="8" fillId="0" borderId="0" xfId="11" applyFont="1" applyBorder="1" applyAlignment="1">
      <alignment horizontal="right"/>
    </xf>
    <xf numFmtId="4" fontId="7" fillId="0" borderId="0" xfId="11" applyNumberFormat="1" applyFont="1" applyBorder="1"/>
    <xf numFmtId="4" fontId="6" fillId="0" borderId="0" xfId="11" applyNumberFormat="1" applyFont="1" applyBorder="1"/>
    <xf numFmtId="0" fontId="20" fillId="0" borderId="0" xfId="11" applyFont="1"/>
    <xf numFmtId="0" fontId="20" fillId="0" borderId="0" xfId="11" applyFont="1" applyBorder="1"/>
    <xf numFmtId="0" fontId="19" fillId="0" borderId="0" xfId="11" applyFont="1"/>
    <xf numFmtId="0" fontId="20" fillId="0" borderId="0" xfId="6" applyFont="1"/>
    <xf numFmtId="0" fontId="21" fillId="0" borderId="0" xfId="11" applyFont="1" applyBorder="1"/>
    <xf numFmtId="0" fontId="2" fillId="0" borderId="0" xfId="11" applyFont="1"/>
    <xf numFmtId="0" fontId="22" fillId="0" borderId="0" xfId="11" applyFont="1" applyBorder="1"/>
    <xf numFmtId="0" fontId="2" fillId="0" borderId="0" xfId="11" applyBorder="1"/>
    <xf numFmtId="0" fontId="2" fillId="0" borderId="0" xfId="5"/>
    <xf numFmtId="0" fontId="23" fillId="0" borderId="0" xfId="11" applyFont="1"/>
    <xf numFmtId="0" fontId="5" fillId="0" borderId="1" xfId="11" applyFont="1" applyBorder="1" applyAlignment="1">
      <alignment horizontal="center"/>
    </xf>
    <xf numFmtId="0" fontId="5" fillId="0" borderId="37" xfId="11" applyFont="1" applyBorder="1"/>
    <xf numFmtId="0" fontId="5" fillId="0" borderId="38" xfId="11" applyFont="1" applyBorder="1" applyAlignment="1">
      <alignment horizontal="center"/>
    </xf>
    <xf numFmtId="0" fontId="5" fillId="0" borderId="0" xfId="11" applyFont="1" applyBorder="1" applyAlignment="1">
      <alignment horizontal="center"/>
    </xf>
    <xf numFmtId="0" fontId="5" fillId="0" borderId="39" xfId="11" applyFont="1" applyBorder="1" applyAlignment="1">
      <alignment horizontal="center"/>
    </xf>
    <xf numFmtId="0" fontId="5" fillId="0" borderId="40" xfId="11" applyFont="1" applyBorder="1" applyAlignment="1">
      <alignment horizontal="center"/>
    </xf>
    <xf numFmtId="0" fontId="5" fillId="0" borderId="15" xfId="11" applyFont="1" applyBorder="1" applyAlignment="1">
      <alignment horizontal="center"/>
    </xf>
    <xf numFmtId="4" fontId="5" fillId="0" borderId="35" xfId="11" applyNumberFormat="1" applyFont="1" applyBorder="1"/>
    <xf numFmtId="4" fontId="5" fillId="0" borderId="36" xfId="11" applyNumberFormat="1" applyFont="1" applyBorder="1"/>
    <xf numFmtId="0" fontId="16" fillId="0" borderId="0" xfId="11" applyFont="1" applyBorder="1" applyAlignment="1">
      <alignment horizontal="left"/>
    </xf>
    <xf numFmtId="0" fontId="20" fillId="0" borderId="0" xfId="5" applyFont="1"/>
    <xf numFmtId="0" fontId="13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2" xfId="0" applyFont="1" applyBorder="1"/>
    <xf numFmtId="0" fontId="5" fillId="0" borderId="25" xfId="0" applyFont="1" applyBorder="1"/>
    <xf numFmtId="0" fontId="5" fillId="0" borderId="4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2" xfId="0" applyFont="1" applyBorder="1"/>
    <xf numFmtId="0" fontId="5" fillId="0" borderId="4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8" xfId="0" applyFont="1" applyBorder="1"/>
    <xf numFmtId="0" fontId="5" fillId="0" borderId="20" xfId="0" applyFont="1" applyBorder="1" applyAlignment="1">
      <alignment horizontal="center"/>
    </xf>
    <xf numFmtId="0" fontId="5" fillId="0" borderId="6" xfId="0" applyFont="1" applyBorder="1"/>
    <xf numFmtId="0" fontId="3" fillId="0" borderId="3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4" fontId="5" fillId="0" borderId="38" xfId="0" applyNumberFormat="1" applyFont="1" applyBorder="1"/>
    <xf numFmtId="4" fontId="5" fillId="0" borderId="1" xfId="0" applyNumberFormat="1" applyFont="1" applyBorder="1"/>
    <xf numFmtId="4" fontId="5" fillId="0" borderId="45" xfId="0" applyNumberFormat="1" applyFont="1" applyBorder="1"/>
    <xf numFmtId="4" fontId="5" fillId="0" borderId="2" xfId="0" applyNumberFormat="1" applyFont="1" applyBorder="1"/>
    <xf numFmtId="4" fontId="5" fillId="0" borderId="20" xfId="0" applyNumberFormat="1" applyFont="1" applyBorder="1"/>
    <xf numFmtId="4" fontId="5" fillId="0" borderId="46" xfId="0" applyNumberFormat="1" applyFont="1" applyBorder="1"/>
    <xf numFmtId="4" fontId="5" fillId="0" borderId="42" xfId="0" applyNumberFormat="1" applyFont="1" applyBorder="1"/>
    <xf numFmtId="4" fontId="5" fillId="0" borderId="47" xfId="0" applyNumberFormat="1" applyFont="1" applyBorder="1"/>
    <xf numFmtId="0" fontId="5" fillId="0" borderId="38" xfId="0" applyFont="1" applyBorder="1"/>
    <xf numFmtId="4" fontId="5" fillId="0" borderId="39" xfId="0" applyNumberFormat="1" applyFont="1" applyBorder="1"/>
    <xf numFmtId="4" fontId="5" fillId="0" borderId="48" xfId="0" applyNumberFormat="1" applyFont="1" applyBorder="1"/>
    <xf numFmtId="4" fontId="5" fillId="0" borderId="6" xfId="0" applyNumberFormat="1" applyFont="1" applyBorder="1"/>
    <xf numFmtId="0" fontId="5" fillId="0" borderId="49" xfId="0" applyFont="1" applyBorder="1"/>
    <xf numFmtId="4" fontId="7" fillId="0" borderId="50" xfId="0" applyNumberFormat="1" applyFont="1" applyBorder="1"/>
    <xf numFmtId="4" fontId="7" fillId="0" borderId="51" xfId="0" applyNumberFormat="1" applyFont="1" applyBorder="1"/>
    <xf numFmtId="0" fontId="7" fillId="0" borderId="0" xfId="0" applyFont="1"/>
    <xf numFmtId="0" fontId="9" fillId="0" borderId="0" xfId="0" applyFont="1"/>
    <xf numFmtId="0" fontId="12" fillId="0" borderId="0" xfId="0" applyFont="1"/>
    <xf numFmtId="0" fontId="1" fillId="0" borderId="0" xfId="11" applyFont="1" applyAlignment="1">
      <alignment horizontal="left"/>
    </xf>
    <xf numFmtId="0" fontId="10" fillId="0" borderId="0" xfId="10" applyFont="1"/>
    <xf numFmtId="0" fontId="2" fillId="0" borderId="0" xfId="10"/>
    <xf numFmtId="0" fontId="1" fillId="0" borderId="0" xfId="10" applyFont="1" applyAlignment="1">
      <alignment horizontal="right"/>
    </xf>
    <xf numFmtId="0" fontId="27" fillId="0" borderId="0" xfId="10" applyFont="1"/>
    <xf numFmtId="0" fontId="1" fillId="0" borderId="40" xfId="10" applyFont="1" applyBorder="1" applyAlignment="1">
      <alignment horizontal="right"/>
    </xf>
    <xf numFmtId="0" fontId="2" fillId="0" borderId="0" xfId="10" applyAlignment="1">
      <alignment horizontal="center"/>
    </xf>
    <xf numFmtId="0" fontId="2" fillId="0" borderId="4" xfId="10" applyBorder="1" applyAlignment="1">
      <alignment horizontal="center" vertical="center" wrapText="1"/>
    </xf>
    <xf numFmtId="0" fontId="2" fillId="0" borderId="11" xfId="10" applyBorder="1" applyAlignment="1">
      <alignment horizontal="center" vertical="center" wrapText="1"/>
    </xf>
    <xf numFmtId="0" fontId="28" fillId="0" borderId="52" xfId="10" applyFont="1" applyBorder="1"/>
    <xf numFmtId="0" fontId="28" fillId="0" borderId="53" xfId="10" applyFont="1" applyBorder="1"/>
    <xf numFmtId="0" fontId="2" fillId="0" borderId="49" xfId="10" applyBorder="1"/>
    <xf numFmtId="0" fontId="2" fillId="0" borderId="54" xfId="10" applyBorder="1" applyAlignment="1">
      <alignment vertical="center" wrapText="1"/>
    </xf>
    <xf numFmtId="0" fontId="2" fillId="0" borderId="11" xfId="10" applyBorder="1"/>
    <xf numFmtId="0" fontId="3" fillId="0" borderId="3" xfId="10" applyFont="1" applyBorder="1"/>
    <xf numFmtId="0" fontId="3" fillId="0" borderId="28" xfId="10" applyFont="1" applyBorder="1"/>
    <xf numFmtId="0" fontId="2" fillId="0" borderId="28" xfId="10" applyBorder="1"/>
    <xf numFmtId="0" fontId="2" fillId="0" borderId="4" xfId="10" applyBorder="1"/>
    <xf numFmtId="0" fontId="3" fillId="0" borderId="4" xfId="10" applyFont="1" applyBorder="1"/>
    <xf numFmtId="0" fontId="3" fillId="0" borderId="5" xfId="10" applyFont="1" applyBorder="1"/>
    <xf numFmtId="0" fontId="2" fillId="0" borderId="5" xfId="10" applyBorder="1"/>
    <xf numFmtId="0" fontId="28" fillId="0" borderId="51" xfId="10" applyFont="1" applyBorder="1"/>
    <xf numFmtId="0" fontId="2" fillId="0" borderId="55" xfId="10" applyBorder="1"/>
    <xf numFmtId="0" fontId="2" fillId="0" borderId="54" xfId="10" applyBorder="1"/>
    <xf numFmtId="0" fontId="3" fillId="0" borderId="47" xfId="10" applyFont="1" applyBorder="1"/>
    <xf numFmtId="0" fontId="2" fillId="0" borderId="47" xfId="10" applyBorder="1"/>
    <xf numFmtId="0" fontId="28" fillId="0" borderId="56" xfId="10" applyFont="1" applyBorder="1"/>
    <xf numFmtId="0" fontId="28" fillId="0" borderId="47" xfId="10" applyFont="1" applyBorder="1"/>
    <xf numFmtId="0" fontId="2" fillId="0" borderId="57" xfId="10" applyBorder="1"/>
    <xf numFmtId="0" fontId="3" fillId="0" borderId="15" xfId="10" applyFont="1" applyBorder="1"/>
    <xf numFmtId="0" fontId="3" fillId="0" borderId="35" xfId="10" applyFont="1" applyBorder="1"/>
    <xf numFmtId="0" fontId="2" fillId="0" borderId="35" xfId="10" applyBorder="1"/>
    <xf numFmtId="0" fontId="2" fillId="0" borderId="44" xfId="10" applyBorder="1"/>
    <xf numFmtId="0" fontId="0" fillId="0" borderId="49" xfId="0" applyBorder="1"/>
    <xf numFmtId="0" fontId="20" fillId="0" borderId="0" xfId="0" applyFont="1"/>
    <xf numFmtId="0" fontId="0" fillId="0" borderId="2" xfId="0" applyBorder="1"/>
    <xf numFmtId="4" fontId="5" fillId="0" borderId="0" xfId="0" applyNumberFormat="1" applyFont="1" applyBorder="1"/>
    <xf numFmtId="0" fontId="2" fillId="0" borderId="0" xfId="4"/>
    <xf numFmtId="0" fontId="13" fillId="0" borderId="0" xfId="11" applyFont="1"/>
    <xf numFmtId="0" fontId="25" fillId="0" borderId="0" xfId="11" applyFont="1" applyAlignment="1">
      <alignment horizontal="right"/>
    </xf>
    <xf numFmtId="0" fontId="20" fillId="0" borderId="0" xfId="4" applyFont="1"/>
    <xf numFmtId="0" fontId="30" fillId="0" borderId="0" xfId="11" applyFont="1"/>
    <xf numFmtId="14" fontId="2" fillId="0" borderId="0" xfId="4" applyNumberFormat="1"/>
    <xf numFmtId="0" fontId="2" fillId="0" borderId="0" xfId="4" applyFont="1"/>
    <xf numFmtId="0" fontId="1" fillId="0" borderId="0" xfId="10" applyFont="1"/>
    <xf numFmtId="0" fontId="2" fillId="0" borderId="0" xfId="10" applyBorder="1" applyAlignment="1">
      <alignment horizontal="right"/>
    </xf>
    <xf numFmtId="0" fontId="2" fillId="0" borderId="55" xfId="10" applyBorder="1" applyAlignment="1">
      <alignment horizontal="center" vertical="center" wrapText="1"/>
    </xf>
    <xf numFmtId="0" fontId="2" fillId="0" borderId="51" xfId="10" applyBorder="1"/>
    <xf numFmtId="0" fontId="2" fillId="0" borderId="49" xfId="10" applyBorder="1" applyAlignment="1">
      <alignment horizontal="center" vertical="center" wrapText="1"/>
    </xf>
    <xf numFmtId="0" fontId="2" fillId="0" borderId="12" xfId="10" applyBorder="1" applyAlignment="1">
      <alignment horizontal="center"/>
    </xf>
    <xf numFmtId="0" fontId="2" fillId="0" borderId="58" xfId="10" applyBorder="1"/>
    <xf numFmtId="0" fontId="2" fillId="0" borderId="59" xfId="10" applyBorder="1"/>
    <xf numFmtId="0" fontId="2" fillId="0" borderId="9" xfId="10" applyBorder="1"/>
    <xf numFmtId="0" fontId="2" fillId="0" borderId="3" xfId="10" applyBorder="1"/>
    <xf numFmtId="0" fontId="2" fillId="0" borderId="29" xfId="10" applyBorder="1"/>
    <xf numFmtId="0" fontId="2" fillId="0" borderId="56" xfId="10" applyBorder="1"/>
    <xf numFmtId="0" fontId="2" fillId="0" borderId="31" xfId="10" applyBorder="1"/>
    <xf numFmtId="0" fontId="2" fillId="0" borderId="36" xfId="10" applyBorder="1" applyAlignment="1">
      <alignment horizontal="center"/>
    </xf>
    <xf numFmtId="0" fontId="2" fillId="0" borderId="60" xfId="10" applyBorder="1"/>
    <xf numFmtId="0" fontId="2" fillId="0" borderId="61" xfId="10" applyBorder="1" applyAlignment="1">
      <alignment horizontal="center"/>
    </xf>
    <xf numFmtId="0" fontId="2" fillId="0" borderId="25" xfId="10" applyBorder="1"/>
    <xf numFmtId="0" fontId="2" fillId="0" borderId="62" xfId="10" applyBorder="1"/>
    <xf numFmtId="0" fontId="2" fillId="0" borderId="26" xfId="10" applyBorder="1"/>
    <xf numFmtId="0" fontId="2" fillId="0" borderId="63" xfId="10" applyBorder="1"/>
    <xf numFmtId="0" fontId="2" fillId="0" borderId="3" xfId="10" applyBorder="1" applyAlignment="1">
      <alignment wrapText="1"/>
    </xf>
    <xf numFmtId="0" fontId="2" fillId="0" borderId="15" xfId="10" applyBorder="1"/>
    <xf numFmtId="0" fontId="2" fillId="0" borderId="33" xfId="10" applyBorder="1"/>
    <xf numFmtId="0" fontId="2" fillId="0" borderId="23" xfId="10" applyBorder="1"/>
    <xf numFmtId="0" fontId="2" fillId="0" borderId="64" xfId="10" applyBorder="1"/>
    <xf numFmtId="0" fontId="2" fillId="0" borderId="64" xfId="10" applyBorder="1" applyAlignment="1">
      <alignment horizontal="center" vertical="center" wrapText="1"/>
    </xf>
    <xf numFmtId="0" fontId="2" fillId="0" borderId="49" xfId="10" applyBorder="1" applyAlignment="1">
      <alignment horizontal="center"/>
    </xf>
    <xf numFmtId="0" fontId="2" fillId="0" borderId="53" xfId="10" applyBorder="1"/>
    <xf numFmtId="0" fontId="2" fillId="0" borderId="14" xfId="10" applyBorder="1"/>
    <xf numFmtId="0" fontId="2" fillId="0" borderId="0" xfId="10" applyAlignment="1">
      <alignment wrapText="1"/>
    </xf>
    <xf numFmtId="0" fontId="26" fillId="0" borderId="0" xfId="10" applyFont="1"/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49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0" fontId="6" fillId="0" borderId="0" xfId="0" applyFont="1"/>
    <xf numFmtId="0" fontId="25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1" fillId="0" borderId="0" xfId="12" applyFont="1"/>
    <xf numFmtId="0" fontId="24" fillId="0" borderId="0" xfId="12"/>
    <xf numFmtId="0" fontId="32" fillId="0" borderId="0" xfId="12" applyFont="1"/>
    <xf numFmtId="0" fontId="24" fillId="0" borderId="11" xfId="12" applyBorder="1"/>
    <xf numFmtId="0" fontId="24" fillId="0" borderId="44" xfId="12" applyBorder="1"/>
    <xf numFmtId="0" fontId="24" fillId="0" borderId="0" xfId="12" applyFill="1" applyBorder="1"/>
    <xf numFmtId="0" fontId="2" fillId="0" borderId="0" xfId="10" applyFont="1"/>
    <xf numFmtId="0" fontId="24" fillId="0" borderId="0" xfId="3"/>
    <xf numFmtId="0" fontId="32" fillId="0" borderId="0" xfId="3" applyFont="1"/>
    <xf numFmtId="0" fontId="24" fillId="0" borderId="0" xfId="3" applyBorder="1"/>
    <xf numFmtId="0" fontId="24" fillId="0" borderId="0" xfId="3" applyFill="1" applyBorder="1"/>
    <xf numFmtId="0" fontId="31" fillId="0" borderId="0" xfId="2" applyFont="1"/>
    <xf numFmtId="0" fontId="0" fillId="0" borderId="43" xfId="0" applyBorder="1"/>
    <xf numFmtId="0" fontId="0" fillId="0" borderId="52" xfId="0" applyBorder="1"/>
    <xf numFmtId="0" fontId="24" fillId="0" borderId="0" xfId="3" applyBorder="1" applyAlignment="1">
      <alignment horizontal="center"/>
    </xf>
    <xf numFmtId="0" fontId="24" fillId="0" borderId="0" xfId="3" applyBorder="1" applyAlignment="1"/>
    <xf numFmtId="0" fontId="24" fillId="0" borderId="0" xfId="3" applyBorder="1" applyAlignment="1">
      <alignment horizontal="center" vertical="center"/>
    </xf>
    <xf numFmtId="0" fontId="24" fillId="0" borderId="0" xfId="3" applyFont="1" applyBorder="1" applyAlignment="1">
      <alignment horizontal="center"/>
    </xf>
    <xf numFmtId="0" fontId="24" fillId="0" borderId="3" xfId="3" applyBorder="1" applyAlignment="1">
      <alignment horizontal="center"/>
    </xf>
    <xf numFmtId="0" fontId="24" fillId="0" borderId="15" xfId="3" applyBorder="1" applyAlignment="1">
      <alignment horizontal="center"/>
    </xf>
    <xf numFmtId="0" fontId="24" fillId="0" borderId="35" xfId="3" applyBorder="1"/>
    <xf numFmtId="0" fontId="24" fillId="0" borderId="4" xfId="3" applyFont="1" applyBorder="1" applyAlignment="1">
      <alignment horizontal="left" vertical="center"/>
    </xf>
    <xf numFmtId="0" fontId="24" fillId="0" borderId="4" xfId="3" applyBorder="1" applyAlignment="1">
      <alignment horizontal="left" vertical="center"/>
    </xf>
    <xf numFmtId="0" fontId="24" fillId="0" borderId="0" xfId="3" applyAlignment="1">
      <alignment horizontal="left"/>
    </xf>
    <xf numFmtId="0" fontId="24" fillId="0" borderId="0" xfId="3" applyFont="1" applyBorder="1" applyAlignment="1">
      <alignment horizontal="left"/>
    </xf>
    <xf numFmtId="0" fontId="24" fillId="0" borderId="0" xfId="3" applyFont="1" applyBorder="1" applyAlignment="1"/>
    <xf numFmtId="0" fontId="24" fillId="0" borderId="59" xfId="3" applyBorder="1" applyAlignment="1">
      <alignment horizontal="center"/>
    </xf>
    <xf numFmtId="0" fontId="24" fillId="0" borderId="28" xfId="3" applyBorder="1"/>
    <xf numFmtId="0" fontId="24" fillId="0" borderId="51" xfId="3" applyBorder="1" applyAlignment="1">
      <alignment horizontal="center"/>
    </xf>
    <xf numFmtId="0" fontId="24" fillId="0" borderId="58" xfId="3" applyBorder="1" applyAlignment="1">
      <alignment horizontal="center"/>
    </xf>
    <xf numFmtId="0" fontId="24" fillId="0" borderId="55" xfId="3" applyBorder="1" applyAlignment="1">
      <alignment horizontal="center"/>
    </xf>
    <xf numFmtId="0" fontId="24" fillId="0" borderId="4" xfId="3" applyFont="1" applyBorder="1"/>
    <xf numFmtId="0" fontId="32" fillId="0" borderId="28" xfId="3" applyFont="1" applyBorder="1"/>
    <xf numFmtId="0" fontId="24" fillId="0" borderId="56" xfId="3" applyBorder="1" applyAlignment="1">
      <alignment horizontal="center"/>
    </xf>
    <xf numFmtId="0" fontId="32" fillId="0" borderId="5" xfId="3" applyFont="1" applyBorder="1"/>
    <xf numFmtId="0" fontId="32" fillId="0" borderId="58" xfId="3" applyFont="1" applyBorder="1"/>
    <xf numFmtId="0" fontId="24" fillId="0" borderId="0" xfId="3" applyFont="1"/>
    <xf numFmtId="0" fontId="32" fillId="0" borderId="0" xfId="3" applyFont="1" applyAlignment="1">
      <alignment horizontal="right"/>
    </xf>
    <xf numFmtId="0" fontId="2" fillId="0" borderId="1" xfId="0" applyFont="1" applyBorder="1" applyAlignment="1">
      <alignment horizontal="left"/>
    </xf>
    <xf numFmtId="0" fontId="6" fillId="0" borderId="38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7" fillId="0" borderId="42" xfId="0" applyFont="1" applyBorder="1" applyAlignment="1">
      <alignment horizontal="center" vertical="center" wrapText="1"/>
    </xf>
    <xf numFmtId="0" fontId="0" fillId="0" borderId="22" xfId="0" applyBorder="1"/>
    <xf numFmtId="0" fontId="5" fillId="0" borderId="39" xfId="0" applyFont="1" applyBorder="1" applyAlignment="1">
      <alignment horizontal="center"/>
    </xf>
    <xf numFmtId="0" fontId="0" fillId="0" borderId="53" xfId="0" applyBorder="1"/>
    <xf numFmtId="0" fontId="0" fillId="0" borderId="65" xfId="0" applyBorder="1"/>
    <xf numFmtId="0" fontId="1" fillId="0" borderId="53" xfId="0" applyFont="1" applyBorder="1"/>
    <xf numFmtId="0" fontId="16" fillId="0" borderId="49" xfId="0" applyFont="1" applyBorder="1" applyAlignment="1">
      <alignment horizontal="center"/>
    </xf>
    <xf numFmtId="0" fontId="0" fillId="0" borderId="12" xfId="0" applyBorder="1"/>
    <xf numFmtId="0" fontId="0" fillId="0" borderId="36" xfId="0" applyBorder="1"/>
    <xf numFmtId="0" fontId="24" fillId="0" borderId="0" xfId="12" applyAlignment="1">
      <alignment horizontal="center"/>
    </xf>
    <xf numFmtId="0" fontId="24" fillId="0" borderId="66" xfId="12" applyBorder="1" applyAlignment="1">
      <alignment horizontal="center"/>
    </xf>
    <xf numFmtId="0" fontId="24" fillId="0" borderId="52" xfId="12" applyBorder="1" applyAlignment="1">
      <alignment horizontal="center"/>
    </xf>
    <xf numFmtId="0" fontId="24" fillId="0" borderId="67" xfId="12" applyBorder="1" applyAlignment="1">
      <alignment horizontal="center"/>
    </xf>
    <xf numFmtId="0" fontId="24" fillId="0" borderId="66" xfId="12" applyBorder="1"/>
    <xf numFmtId="0" fontId="24" fillId="0" borderId="68" xfId="12" applyBorder="1"/>
    <xf numFmtId="0" fontId="24" fillId="0" borderId="3" xfId="12" applyBorder="1"/>
    <xf numFmtId="0" fontId="24" fillId="0" borderId="52" xfId="12" applyBorder="1"/>
    <xf numFmtId="0" fontId="24" fillId="0" borderId="69" xfId="12" applyBorder="1"/>
    <xf numFmtId="0" fontId="24" fillId="0" borderId="70" xfId="12" applyBorder="1"/>
    <xf numFmtId="0" fontId="24" fillId="0" borderId="71" xfId="12" applyBorder="1"/>
    <xf numFmtId="0" fontId="24" fillId="0" borderId="72" xfId="12" applyBorder="1"/>
    <xf numFmtId="0" fontId="24" fillId="0" borderId="61" xfId="12" applyBorder="1"/>
    <xf numFmtId="0" fontId="24" fillId="0" borderId="12" xfId="12" applyBorder="1"/>
    <xf numFmtId="0" fontId="24" fillId="0" borderId="36" xfId="12" applyBorder="1"/>
    <xf numFmtId="0" fontId="24" fillId="0" borderId="21" xfId="12" applyBorder="1"/>
    <xf numFmtId="0" fontId="24" fillId="0" borderId="51" xfId="3" applyFont="1" applyBorder="1" applyAlignment="1">
      <alignment horizontal="center"/>
    </xf>
    <xf numFmtId="0" fontId="24" fillId="0" borderId="0" xfId="7"/>
    <xf numFmtId="0" fontId="0" fillId="0" borderId="53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61" xfId="0" applyBorder="1" applyAlignment="1">
      <alignment horizontal="center"/>
    </xf>
    <xf numFmtId="0" fontId="25" fillId="0" borderId="0" xfId="0" applyFont="1"/>
    <xf numFmtId="0" fontId="41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49" xfId="0" applyFont="1" applyBorder="1" applyAlignment="1">
      <alignment horizontal="center" vertical="center"/>
    </xf>
    <xf numFmtId="49" fontId="0" fillId="0" borderId="66" xfId="0" applyNumberFormat="1" applyBorder="1"/>
    <xf numFmtId="0" fontId="0" fillId="0" borderId="61" xfId="0" applyBorder="1"/>
    <xf numFmtId="49" fontId="0" fillId="0" borderId="52" xfId="0" applyNumberFormat="1" applyBorder="1"/>
    <xf numFmtId="0" fontId="0" fillId="0" borderId="39" xfId="0" applyBorder="1"/>
    <xf numFmtId="0" fontId="31" fillId="0" borderId="0" xfId="0" applyFont="1"/>
    <xf numFmtId="49" fontId="0" fillId="0" borderId="43" xfId="0" applyNumberFormat="1" applyBorder="1"/>
    <xf numFmtId="49" fontId="0" fillId="0" borderId="65" xfId="0" applyNumberFormat="1" applyBorder="1"/>
    <xf numFmtId="0" fontId="32" fillId="0" borderId="0" xfId="0" applyFont="1" applyAlignment="1">
      <alignment horizontal="right"/>
    </xf>
    <xf numFmtId="0" fontId="0" fillId="0" borderId="50" xfId="0" applyBorder="1" applyAlignment="1">
      <alignment horizontal="center" vertical="center" wrapText="1"/>
    </xf>
    <xf numFmtId="0" fontId="0" fillId="0" borderId="38" xfId="0" applyFill="1" applyBorder="1"/>
    <xf numFmtId="0" fontId="42" fillId="0" borderId="0" xfId="0" applyFont="1"/>
    <xf numFmtId="0" fontId="32" fillId="0" borderId="0" xfId="12" applyFont="1" applyAlignment="1">
      <alignment horizontal="right"/>
    </xf>
    <xf numFmtId="0" fontId="24" fillId="0" borderId="0" xfId="12" applyFont="1" applyFill="1" applyBorder="1"/>
    <xf numFmtId="0" fontId="1" fillId="0" borderId="0" xfId="8" applyFont="1"/>
    <xf numFmtId="0" fontId="2" fillId="0" borderId="0" xfId="8"/>
    <xf numFmtId="0" fontId="40" fillId="0" borderId="0" xfId="8" applyFont="1"/>
    <xf numFmtId="0" fontId="43" fillId="0" borderId="0" xfId="8" applyFont="1"/>
    <xf numFmtId="0" fontId="2" fillId="0" borderId="0" xfId="8" applyAlignment="1">
      <alignment horizontal="center"/>
    </xf>
    <xf numFmtId="0" fontId="2" fillId="0" borderId="49" xfId="8" applyBorder="1" applyAlignment="1">
      <alignment horizontal="center" vertical="center" wrapText="1"/>
    </xf>
    <xf numFmtId="0" fontId="2" fillId="0" borderId="51" xfId="8" applyBorder="1"/>
    <xf numFmtId="0" fontId="2" fillId="0" borderId="55" xfId="8" applyBorder="1" applyAlignment="1">
      <alignment horizontal="center" vertical="center" wrapText="1"/>
    </xf>
    <xf numFmtId="0" fontId="2" fillId="0" borderId="12" xfId="8" applyBorder="1" applyAlignment="1">
      <alignment horizontal="center"/>
    </xf>
    <xf numFmtId="0" fontId="2" fillId="0" borderId="59" xfId="8" applyBorder="1"/>
    <xf numFmtId="0" fontId="2" fillId="0" borderId="3" xfId="8" applyBorder="1"/>
    <xf numFmtId="0" fontId="2" fillId="0" borderId="56" xfId="8" applyBorder="1"/>
    <xf numFmtId="0" fontId="2" fillId="0" borderId="36" xfId="8" applyBorder="1" applyAlignment="1">
      <alignment horizontal="center"/>
    </xf>
    <xf numFmtId="0" fontId="2" fillId="0" borderId="61" xfId="8" applyBorder="1" applyAlignment="1">
      <alignment horizontal="center"/>
    </xf>
    <xf numFmtId="0" fontId="2" fillId="0" borderId="25" xfId="8" applyBorder="1"/>
    <xf numFmtId="0" fontId="2" fillId="0" borderId="3" xfId="8" applyBorder="1" applyAlignment="1">
      <alignment wrapText="1"/>
    </xf>
    <xf numFmtId="0" fontId="2" fillId="0" borderId="15" xfId="8" applyBorder="1"/>
    <xf numFmtId="0" fontId="2" fillId="0" borderId="23" xfId="8" applyBorder="1"/>
    <xf numFmtId="0" fontId="2" fillId="0" borderId="64" xfId="8" applyFill="1" applyBorder="1"/>
    <xf numFmtId="0" fontId="2" fillId="0" borderId="64" xfId="8" applyBorder="1"/>
    <xf numFmtId="0" fontId="2" fillId="0" borderId="49" xfId="8" applyBorder="1" applyAlignment="1">
      <alignment horizontal="center"/>
    </xf>
    <xf numFmtId="0" fontId="2" fillId="0" borderId="0" xfId="8" applyFont="1"/>
    <xf numFmtId="0" fontId="2" fillId="0" borderId="0" xfId="8" applyAlignment="1">
      <alignment wrapText="1"/>
    </xf>
    <xf numFmtId="14" fontId="2" fillId="0" borderId="0" xfId="8" applyNumberFormat="1"/>
    <xf numFmtId="0" fontId="26" fillId="0" borderId="0" xfId="8" applyFont="1"/>
    <xf numFmtId="0" fontId="26" fillId="0" borderId="0" xfId="8" applyFont="1" applyAlignment="1">
      <alignment wrapText="1"/>
    </xf>
    <xf numFmtId="0" fontId="10" fillId="0" borderId="0" xfId="9" applyFont="1"/>
    <xf numFmtId="0" fontId="2" fillId="0" borderId="0" xfId="9"/>
    <xf numFmtId="0" fontId="27" fillId="0" borderId="0" xfId="9" applyFont="1"/>
    <xf numFmtId="0" fontId="2" fillId="0" borderId="0" xfId="9" applyAlignment="1">
      <alignment horizontal="center"/>
    </xf>
    <xf numFmtId="0" fontId="28" fillId="0" borderId="53" xfId="9" applyFont="1" applyBorder="1"/>
    <xf numFmtId="0" fontId="3" fillId="0" borderId="28" xfId="9" applyFont="1" applyBorder="1"/>
    <xf numFmtId="0" fontId="3" fillId="0" borderId="4" xfId="9" applyFont="1" applyBorder="1"/>
    <xf numFmtId="0" fontId="3" fillId="0" borderId="5" xfId="9" applyFont="1" applyBorder="1"/>
    <xf numFmtId="0" fontId="3" fillId="0" borderId="47" xfId="9" applyFont="1" applyBorder="1"/>
    <xf numFmtId="0" fontId="28" fillId="0" borderId="47" xfId="9" applyFont="1" applyBorder="1"/>
    <xf numFmtId="14" fontId="2" fillId="0" borderId="0" xfId="9" applyNumberFormat="1"/>
    <xf numFmtId="0" fontId="45" fillId="0" borderId="0" xfId="9" applyFont="1"/>
    <xf numFmtId="0" fontId="1" fillId="0" borderId="0" xfId="9" applyFont="1"/>
    <xf numFmtId="0" fontId="24" fillId="0" borderId="3" xfId="12" applyFont="1" applyBorder="1"/>
    <xf numFmtId="0" fontId="24" fillId="0" borderId="52" xfId="12" applyFont="1" applyBorder="1"/>
    <xf numFmtId="0" fontId="24" fillId="0" borderId="15" xfId="12" applyFont="1" applyBorder="1"/>
    <xf numFmtId="0" fontId="1" fillId="0" borderId="0" xfId="8" applyFont="1" applyAlignment="1">
      <alignment horizontal="right"/>
    </xf>
    <xf numFmtId="0" fontId="1" fillId="0" borderId="0" xfId="9" applyFont="1" applyAlignment="1">
      <alignment horizontal="right"/>
    </xf>
    <xf numFmtId="0" fontId="35" fillId="0" borderId="2" xfId="12" applyFont="1" applyBorder="1" applyAlignment="1">
      <alignment horizontal="center"/>
    </xf>
    <xf numFmtId="0" fontId="35" fillId="0" borderId="42" xfId="12" applyFont="1" applyBorder="1" applyAlignment="1">
      <alignment horizontal="center"/>
    </xf>
    <xf numFmtId="0" fontId="35" fillId="0" borderId="6" xfId="12" applyFont="1" applyBorder="1" applyAlignment="1">
      <alignment horizontal="center"/>
    </xf>
    <xf numFmtId="0" fontId="24" fillId="0" borderId="38" xfId="12" applyBorder="1" applyAlignment="1">
      <alignment horizontal="center"/>
    </xf>
    <xf numFmtId="0" fontId="24" fillId="0" borderId="39" xfId="12" applyBorder="1" applyAlignment="1">
      <alignment horizontal="center"/>
    </xf>
    <xf numFmtId="0" fontId="24" fillId="0" borderId="57" xfId="12" applyBorder="1" applyAlignment="1">
      <alignment horizontal="center"/>
    </xf>
    <xf numFmtId="0" fontId="24" fillId="0" borderId="48" xfId="12" applyBorder="1" applyAlignment="1">
      <alignment horizontal="center"/>
    </xf>
    <xf numFmtId="0" fontId="24" fillId="0" borderId="20" xfId="12" applyBorder="1" applyAlignment="1">
      <alignment horizontal="center" shrinkToFit="1"/>
    </xf>
    <xf numFmtId="0" fontId="24" fillId="0" borderId="14" xfId="12" applyBorder="1" applyAlignment="1">
      <alignment horizontal="center" shrinkToFit="1"/>
    </xf>
    <xf numFmtId="0" fontId="24" fillId="0" borderId="6" xfId="12" applyBorder="1" applyAlignment="1">
      <alignment horizontal="center" shrinkToFit="1"/>
    </xf>
    <xf numFmtId="0" fontId="24" fillId="0" borderId="18" xfId="12" applyBorder="1" applyAlignment="1">
      <alignment horizontal="center"/>
    </xf>
    <xf numFmtId="0" fontId="24" fillId="0" borderId="20" xfId="12" applyBorder="1" applyAlignment="1">
      <alignment horizontal="center"/>
    </xf>
    <xf numFmtId="0" fontId="24" fillId="0" borderId="14" xfId="12" applyBorder="1" applyAlignment="1">
      <alignment horizontal="center"/>
    </xf>
    <xf numFmtId="0" fontId="2" fillId="0" borderId="51" xfId="8" applyFont="1" applyBorder="1"/>
    <xf numFmtId="0" fontId="2" fillId="0" borderId="50" xfId="8" applyFont="1" applyBorder="1"/>
    <xf numFmtId="0" fontId="1" fillId="0" borderId="60" xfId="9" applyFont="1" applyBorder="1"/>
    <xf numFmtId="0" fontId="24" fillId="0" borderId="18" xfId="12" applyFont="1" applyBorder="1" applyAlignment="1">
      <alignment horizontal="center" shrinkToFit="1"/>
    </xf>
    <xf numFmtId="0" fontId="24" fillId="0" borderId="2" xfId="12" applyFont="1" applyBorder="1" applyAlignment="1">
      <alignment horizontal="center" shrinkToFit="1"/>
    </xf>
    <xf numFmtId="0" fontId="24" fillId="0" borderId="42" xfId="12" applyFont="1" applyBorder="1" applyAlignment="1">
      <alignment horizontal="center" shrinkToFit="1"/>
    </xf>
    <xf numFmtId="0" fontId="32" fillId="0" borderId="0" xfId="12" applyFont="1" applyAlignment="1"/>
    <xf numFmtId="0" fontId="2" fillId="0" borderId="0" xfId="8" applyBorder="1"/>
    <xf numFmtId="0" fontId="2" fillId="0" borderId="0" xfId="8" applyFont="1" applyBorder="1"/>
    <xf numFmtId="0" fontId="2" fillId="0" borderId="0" xfId="8" applyBorder="1" applyAlignment="1">
      <alignment horizontal="center"/>
    </xf>
    <xf numFmtId="0" fontId="2" fillId="0" borderId="35" xfId="8" applyFont="1" applyBorder="1" applyAlignment="1">
      <alignment horizontal="right"/>
    </xf>
    <xf numFmtId="0" fontId="26" fillId="0" borderId="15" xfId="8" applyFont="1" applyBorder="1" applyAlignment="1">
      <alignment horizontal="center"/>
    </xf>
    <xf numFmtId="0" fontId="2" fillId="0" borderId="4" xfId="8" applyFont="1" applyBorder="1" applyAlignment="1">
      <alignment horizontal="right"/>
    </xf>
    <xf numFmtId="0" fontId="26" fillId="0" borderId="3" xfId="8" applyFont="1" applyBorder="1" applyAlignment="1">
      <alignment horizontal="center"/>
    </xf>
    <xf numFmtId="0" fontId="2" fillId="0" borderId="28" xfId="8" applyFont="1" applyBorder="1"/>
    <xf numFmtId="0" fontId="26" fillId="0" borderId="59" xfId="8" applyFont="1" applyBorder="1" applyAlignment="1">
      <alignment horizontal="center"/>
    </xf>
    <xf numFmtId="0" fontId="28" fillId="0" borderId="51" xfId="9" applyFont="1" applyBorder="1" applyAlignment="1">
      <alignment horizontal="center"/>
    </xf>
    <xf numFmtId="0" fontId="28" fillId="0" borderId="56" xfId="9" applyFont="1" applyBorder="1" applyAlignment="1">
      <alignment horizontal="center"/>
    </xf>
    <xf numFmtId="0" fontId="28" fillId="0" borderId="52" xfId="9" applyFont="1" applyBorder="1" applyAlignment="1">
      <alignment horizontal="center"/>
    </xf>
    <xf numFmtId="0" fontId="3" fillId="0" borderId="3" xfId="9" applyFont="1" applyBorder="1" applyAlignment="1">
      <alignment horizontal="center"/>
    </xf>
    <xf numFmtId="0" fontId="2" fillId="0" borderId="35" xfId="9" applyBorder="1" applyAlignment="1">
      <alignment horizontal="center" vertical="center" wrapText="1"/>
    </xf>
    <xf numFmtId="0" fontId="2" fillId="0" borderId="44" xfId="9" applyBorder="1" applyAlignment="1">
      <alignment horizontal="center" vertical="center" wrapText="1"/>
    </xf>
    <xf numFmtId="0" fontId="35" fillId="0" borderId="0" xfId="12" applyFont="1"/>
    <xf numFmtId="0" fontId="20" fillId="0" borderId="53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4" xfId="0" applyBorder="1"/>
    <xf numFmtId="0" fontId="0" fillId="0" borderId="69" xfId="0" applyBorder="1"/>
    <xf numFmtId="0" fontId="0" fillId="0" borderId="4" xfId="0" applyBorder="1" applyAlignment="1">
      <alignment horizontal="right"/>
    </xf>
    <xf numFmtId="0" fontId="0" fillId="0" borderId="35" xfId="0" applyBorder="1"/>
    <xf numFmtId="0" fontId="0" fillId="0" borderId="34" xfId="0" applyBorder="1"/>
    <xf numFmtId="0" fontId="0" fillId="0" borderId="58" xfId="0" applyBorder="1"/>
    <xf numFmtId="0" fontId="7" fillId="0" borderId="5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9" fillId="0" borderId="4" xfId="0" applyFont="1" applyBorder="1"/>
    <xf numFmtId="0" fontId="7" fillId="0" borderId="39" xfId="0" applyFont="1" applyBorder="1" applyAlignment="1">
      <alignment horizontal="center" vertical="center"/>
    </xf>
    <xf numFmtId="4" fontId="5" fillId="0" borderId="36" xfId="0" applyNumberFormat="1" applyFont="1" applyBorder="1"/>
    <xf numFmtId="0" fontId="7" fillId="0" borderId="61" xfId="0" applyFont="1" applyBorder="1"/>
    <xf numFmtId="0" fontId="7" fillId="0" borderId="12" xfId="0" applyFont="1" applyBorder="1"/>
    <xf numFmtId="0" fontId="7" fillId="0" borderId="36" xfId="0" applyFont="1" applyBorder="1"/>
    <xf numFmtId="0" fontId="16" fillId="0" borderId="6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4" fontId="6" fillId="0" borderId="0" xfId="0" applyNumberFormat="1" applyFont="1" applyBorder="1"/>
    <xf numFmtId="0" fontId="6" fillId="0" borderId="40" xfId="0" applyFont="1" applyBorder="1"/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47" fillId="0" borderId="0" xfId="0" applyFont="1"/>
    <xf numFmtId="0" fontId="48" fillId="0" borderId="0" xfId="0" applyFont="1" applyAlignment="1">
      <alignment horizontal="left" indent="4"/>
    </xf>
    <xf numFmtId="0" fontId="47" fillId="0" borderId="0" xfId="0" applyFont="1" applyAlignment="1">
      <alignment horizontal="left" indent="6"/>
    </xf>
    <xf numFmtId="0" fontId="51" fillId="0" borderId="0" xfId="0" applyFont="1"/>
    <xf numFmtId="0" fontId="47" fillId="0" borderId="0" xfId="0" applyFont="1" applyAlignment="1">
      <alignment horizontal="right"/>
    </xf>
    <xf numFmtId="0" fontId="51" fillId="0" borderId="0" xfId="0" applyFont="1" applyAlignment="1"/>
    <xf numFmtId="0" fontId="48" fillId="0" borderId="0" xfId="0" applyFont="1" applyAlignment="1">
      <alignment horizontal="left"/>
    </xf>
    <xf numFmtId="0" fontId="48" fillId="0" borderId="0" xfId="0" applyFont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53" fillId="0" borderId="0" xfId="11" applyFont="1" applyAlignment="1">
      <alignment horizontal="left"/>
    </xf>
    <xf numFmtId="0" fontId="5" fillId="0" borderId="2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3" fontId="5" fillId="0" borderId="29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 vertical="center" wrapText="1"/>
    </xf>
    <xf numFmtId="0" fontId="52" fillId="0" borderId="0" xfId="0" applyFont="1" applyAlignment="1">
      <alignment horizontal="justify"/>
    </xf>
    <xf numFmtId="0" fontId="35" fillId="0" borderId="0" xfId="0" applyFont="1"/>
    <xf numFmtId="0" fontId="1" fillId="0" borderId="0" xfId="0" applyFont="1" applyAlignment="1"/>
    <xf numFmtId="0" fontId="54" fillId="0" borderId="0" xfId="2" applyFont="1"/>
    <xf numFmtId="0" fontId="35" fillId="0" borderId="0" xfId="0" applyFont="1" applyAlignment="1">
      <alignment horizontal="justify"/>
    </xf>
    <xf numFmtId="0" fontId="0" fillId="0" borderId="19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0" borderId="56" xfId="0" applyFont="1" applyBorder="1" applyAlignment="1">
      <alignment horizontal="center"/>
    </xf>
    <xf numFmtId="0" fontId="5" fillId="0" borderId="5" xfId="0" applyFont="1" applyBorder="1"/>
    <xf numFmtId="0" fontId="5" fillId="0" borderId="31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5" fillId="0" borderId="7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0" fontId="0" fillId="0" borderId="61" xfId="0" applyFont="1" applyBorder="1" applyAlignment="1">
      <alignment horizontal="left" vertical="center"/>
    </xf>
    <xf numFmtId="0" fontId="0" fillId="0" borderId="12" xfId="0" applyFont="1" applyBorder="1"/>
    <xf numFmtId="0" fontId="0" fillId="0" borderId="36" xfId="0" applyFont="1" applyBorder="1"/>
    <xf numFmtId="4" fontId="5" fillId="0" borderId="69" xfId="0" applyNumberFormat="1" applyFont="1" applyBorder="1"/>
    <xf numFmtId="4" fontId="5" fillId="0" borderId="34" xfId="0" applyNumberFormat="1" applyFont="1" applyBorder="1"/>
    <xf numFmtId="0" fontId="6" fillId="0" borderId="49" xfId="0" applyFont="1" applyBorder="1" applyAlignment="1">
      <alignment horizontal="center"/>
    </xf>
    <xf numFmtId="4" fontId="6" fillId="0" borderId="39" xfId="0" applyNumberFormat="1" applyFont="1" applyBorder="1"/>
    <xf numFmtId="0" fontId="7" fillId="0" borderId="39" xfId="0" applyFont="1" applyBorder="1" applyAlignment="1">
      <alignment horizontal="center"/>
    </xf>
    <xf numFmtId="0" fontId="25" fillId="0" borderId="49" xfId="0" applyFont="1" applyBorder="1"/>
    <xf numFmtId="0" fontId="5" fillId="0" borderId="49" xfId="0" applyFont="1" applyBorder="1" applyAlignment="1">
      <alignment horizontal="center"/>
    </xf>
    <xf numFmtId="0" fontId="6" fillId="0" borderId="49" xfId="0" applyFont="1" applyBorder="1"/>
    <xf numFmtId="4" fontId="7" fillId="0" borderId="49" xfId="0" applyNumberFormat="1" applyFont="1" applyBorder="1"/>
    <xf numFmtId="0" fontId="32" fillId="0" borderId="0" xfId="2" applyFont="1" applyBorder="1"/>
    <xf numFmtId="0" fontId="24" fillId="0" borderId="0" xfId="2" applyFont="1" applyBorder="1" applyAlignment="1"/>
    <xf numFmtId="0" fontId="55" fillId="0" borderId="0" xfId="2" applyFont="1"/>
    <xf numFmtId="0" fontId="55" fillId="0" borderId="25" xfId="2" applyFont="1" applyBorder="1"/>
    <xf numFmtId="0" fontId="55" fillId="0" borderId="62" xfId="2" applyFont="1" applyBorder="1"/>
    <xf numFmtId="0" fontId="55" fillId="0" borderId="63" xfId="2" applyFont="1" applyBorder="1"/>
    <xf numFmtId="0" fontId="24" fillId="0" borderId="49" xfId="2" applyFont="1" applyBorder="1"/>
    <xf numFmtId="0" fontId="55" fillId="0" borderId="49" xfId="2" applyFont="1" applyBorder="1"/>
    <xf numFmtId="0" fontId="32" fillId="0" borderId="6" xfId="2" applyFont="1" applyBorder="1"/>
    <xf numFmtId="0" fontId="55" fillId="0" borderId="6" xfId="2" applyFont="1" applyBorder="1"/>
    <xf numFmtId="0" fontId="55" fillId="0" borderId="0" xfId="2" applyFont="1" applyBorder="1"/>
    <xf numFmtId="0" fontId="24" fillId="0" borderId="51" xfId="2" applyFont="1" applyBorder="1"/>
    <xf numFmtId="0" fontId="55" fillId="0" borderId="60" xfId="2" applyFont="1" applyBorder="1"/>
    <xf numFmtId="0" fontId="55" fillId="0" borderId="64" xfId="2" applyFont="1" applyBorder="1"/>
    <xf numFmtId="0" fontId="32" fillId="0" borderId="49" xfId="2" applyFont="1" applyBorder="1" applyAlignment="1">
      <alignment vertical="center"/>
    </xf>
    <xf numFmtId="0" fontId="25" fillId="0" borderId="0" xfId="0" applyFont="1" applyBorder="1" applyAlignment="1">
      <alignment horizontal="center" vertical="center" wrapText="1" shrinkToFit="1"/>
    </xf>
    <xf numFmtId="0" fontId="20" fillId="0" borderId="0" xfId="1" applyFont="1"/>
    <xf numFmtId="0" fontId="29" fillId="0" borderId="0" xfId="1" applyFont="1" applyAlignment="1">
      <alignment horizontal="right"/>
    </xf>
    <xf numFmtId="0" fontId="29" fillId="0" borderId="0" xfId="1" applyFont="1"/>
    <xf numFmtId="0" fontId="20" fillId="0" borderId="0" xfId="1" applyFont="1" applyFill="1"/>
    <xf numFmtId="0" fontId="20" fillId="0" borderId="0" xfId="1" applyFont="1" applyFill="1" applyAlignment="1">
      <alignment horizontal="right"/>
    </xf>
    <xf numFmtId="0" fontId="29" fillId="0" borderId="0" xfId="1" applyFont="1" applyAlignment="1">
      <alignment horizontal="center"/>
    </xf>
    <xf numFmtId="0" fontId="20" fillId="0" borderId="0" xfId="1" applyFont="1" applyAlignment="1">
      <alignment horizontal="center" wrapText="1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right"/>
    </xf>
    <xf numFmtId="0" fontId="20" fillId="0" borderId="49" xfId="1" applyFont="1" applyBorder="1" applyAlignment="1">
      <alignment horizontal="center" vertical="center" wrapText="1"/>
    </xf>
    <xf numFmtId="0" fontId="20" fillId="0" borderId="53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 wrapText="1"/>
    </xf>
    <xf numFmtId="0" fontId="20" fillId="0" borderId="0" xfId="1" applyFont="1" applyBorder="1" applyAlignment="1">
      <alignment vertical="top"/>
    </xf>
    <xf numFmtId="0" fontId="20" fillId="0" borderId="0" xfId="1" applyFont="1" applyAlignment="1">
      <alignment vertical="top"/>
    </xf>
    <xf numFmtId="0" fontId="20" fillId="0" borderId="49" xfId="1" applyFont="1" applyBorder="1" applyAlignment="1">
      <alignment horizontal="center"/>
    </xf>
    <xf numFmtId="0" fontId="16" fillId="0" borderId="53" xfId="1" applyFont="1" applyBorder="1" applyAlignment="1">
      <alignment horizontal="center"/>
    </xf>
    <xf numFmtId="0" fontId="16" fillId="0" borderId="49" xfId="1" applyFont="1" applyBorder="1" applyAlignment="1">
      <alignment horizontal="center"/>
    </xf>
    <xf numFmtId="0" fontId="20" fillId="0" borderId="38" xfId="1" applyFont="1" applyBorder="1" applyAlignment="1">
      <alignment horizontal="center"/>
    </xf>
    <xf numFmtId="0" fontId="20" fillId="0" borderId="0" xfId="1" applyFont="1" applyBorder="1"/>
    <xf numFmtId="0" fontId="20" fillId="0" borderId="53" xfId="1" applyFont="1" applyFill="1" applyBorder="1"/>
    <xf numFmtId="4" fontId="20" fillId="0" borderId="49" xfId="1" applyNumberFormat="1" applyFont="1" applyBorder="1"/>
    <xf numFmtId="4" fontId="20" fillId="0" borderId="38" xfId="1" applyNumberFormat="1" applyFont="1" applyBorder="1"/>
    <xf numFmtId="0" fontId="20" fillId="0" borderId="38" xfId="1" applyFont="1" applyFill="1" applyBorder="1"/>
    <xf numFmtId="4" fontId="20" fillId="0" borderId="2" xfId="1" applyNumberFormat="1" applyFont="1" applyBorder="1"/>
    <xf numFmtId="4" fontId="20" fillId="0" borderId="1" xfId="1" applyNumberFormat="1" applyFont="1" applyBorder="1"/>
    <xf numFmtId="0" fontId="20" fillId="0" borderId="38" xfId="1" applyFont="1" applyFill="1" applyBorder="1" applyAlignment="1">
      <alignment vertical="top" wrapText="1"/>
    </xf>
    <xf numFmtId="4" fontId="20" fillId="0" borderId="42" xfId="1" applyNumberFormat="1" applyFont="1" applyBorder="1"/>
    <xf numFmtId="4" fontId="20" fillId="0" borderId="0" xfId="1" applyNumberFormat="1" applyFont="1" applyBorder="1"/>
    <xf numFmtId="0" fontId="20" fillId="0" borderId="43" xfId="1" applyFont="1" applyFill="1" applyBorder="1" applyAlignment="1">
      <alignment vertical="top" wrapText="1"/>
    </xf>
    <xf numFmtId="4" fontId="20" fillId="0" borderId="22" xfId="1" applyNumberFormat="1" applyFont="1" applyBorder="1"/>
    <xf numFmtId="4" fontId="20" fillId="0" borderId="43" xfId="1" applyNumberFormat="1" applyFont="1" applyBorder="1"/>
    <xf numFmtId="0" fontId="16" fillId="0" borderId="12" xfId="1" applyFont="1" applyFill="1" applyBorder="1" applyAlignment="1">
      <alignment horizontal="center" vertical="center"/>
    </xf>
    <xf numFmtId="0" fontId="20" fillId="0" borderId="52" xfId="1" applyFont="1" applyFill="1" applyBorder="1" applyAlignment="1">
      <alignment vertical="top" wrapText="1"/>
    </xf>
    <xf numFmtId="4" fontId="20" fillId="0" borderId="12" xfId="1" applyNumberFormat="1" applyFont="1" applyBorder="1"/>
    <xf numFmtId="4" fontId="20" fillId="0" borderId="52" xfId="1" applyNumberFormat="1" applyFont="1" applyBorder="1"/>
    <xf numFmtId="4" fontId="20" fillId="0" borderId="12" xfId="1" applyNumberFormat="1" applyFont="1" applyFill="1" applyBorder="1"/>
    <xf numFmtId="4" fontId="20" fillId="0" borderId="32" xfId="1" applyNumberFormat="1" applyFont="1" applyBorder="1"/>
    <xf numFmtId="0" fontId="16" fillId="0" borderId="32" xfId="1" applyFont="1" applyFill="1" applyBorder="1" applyAlignment="1">
      <alignment horizontal="center" vertical="center"/>
    </xf>
    <xf numFmtId="0" fontId="20" fillId="0" borderId="67" xfId="1" applyFont="1" applyFill="1" applyBorder="1" applyAlignment="1">
      <alignment vertical="top" wrapText="1"/>
    </xf>
    <xf numFmtId="4" fontId="20" fillId="0" borderId="67" xfId="1" applyNumberFormat="1" applyFont="1" applyBorder="1"/>
    <xf numFmtId="4" fontId="20" fillId="0" borderId="0" xfId="1" applyNumberFormat="1" applyFont="1" applyFill="1" applyBorder="1"/>
    <xf numFmtId="0" fontId="16" fillId="0" borderId="12" xfId="1" applyFont="1" applyBorder="1" applyAlignment="1">
      <alignment horizontal="center" vertical="center"/>
    </xf>
    <xf numFmtId="4" fontId="20" fillId="0" borderId="0" xfId="1" applyNumberFormat="1" applyFont="1" applyBorder="1" applyAlignment="1">
      <alignment horizontal="left" vertical="center"/>
    </xf>
    <xf numFmtId="0" fontId="16" fillId="0" borderId="42" xfId="1" applyFont="1" applyBorder="1" applyAlignment="1">
      <alignment horizontal="center" vertical="center"/>
    </xf>
    <xf numFmtId="4" fontId="20" fillId="0" borderId="6" xfId="1" applyNumberFormat="1" applyFont="1" applyBorder="1"/>
    <xf numFmtId="4" fontId="20" fillId="0" borderId="39" xfId="1" applyNumberFormat="1" applyFont="1" applyBorder="1"/>
    <xf numFmtId="0" fontId="20" fillId="0" borderId="49" xfId="1" applyFont="1" applyBorder="1" applyAlignment="1">
      <alignment horizontal="center" vertical="center"/>
    </xf>
    <xf numFmtId="0" fontId="20" fillId="0" borderId="53" xfId="1" applyFont="1" applyFill="1" applyBorder="1" applyAlignment="1">
      <alignment wrapText="1"/>
    </xf>
    <xf numFmtId="0" fontId="16" fillId="0" borderId="42" xfId="1" applyFont="1" applyBorder="1" applyAlignment="1">
      <alignment horizontal="center"/>
    </xf>
    <xf numFmtId="0" fontId="20" fillId="0" borderId="38" xfId="1" applyFont="1" applyBorder="1"/>
    <xf numFmtId="0" fontId="20" fillId="0" borderId="36" xfId="1" applyFont="1" applyBorder="1" applyAlignment="1">
      <alignment horizontal="center"/>
    </xf>
    <xf numFmtId="0" fontId="20" fillId="0" borderId="65" xfId="1" applyFont="1" applyFill="1" applyBorder="1" applyAlignment="1">
      <alignment wrapText="1"/>
    </xf>
    <xf numFmtId="4" fontId="20" fillId="0" borderId="36" xfId="1" applyNumberFormat="1" applyFont="1" applyBorder="1"/>
    <xf numFmtId="0" fontId="20" fillId="0" borderId="53" xfId="1" applyFont="1" applyFill="1" applyBorder="1" applyAlignment="1">
      <alignment vertical="center" wrapText="1"/>
    </xf>
    <xf numFmtId="0" fontId="20" fillId="0" borderId="0" xfId="1" applyFont="1" applyBorder="1" applyAlignment="1">
      <alignment horizontal="center"/>
    </xf>
    <xf numFmtId="0" fontId="20" fillId="0" borderId="0" xfId="1" applyFont="1" applyFill="1" applyBorder="1" applyAlignment="1">
      <alignment vertical="center" wrapText="1"/>
    </xf>
    <xf numFmtId="0" fontId="46" fillId="0" borderId="0" xfId="1" applyFont="1"/>
    <xf numFmtId="0" fontId="20" fillId="0" borderId="0" xfId="1" applyFont="1" applyAlignment="1">
      <alignment wrapText="1"/>
    </xf>
    <xf numFmtId="0" fontId="16" fillId="0" borderId="0" xfId="1" applyFont="1"/>
    <xf numFmtId="0" fontId="0" fillId="0" borderId="50" xfId="0" applyFont="1" applyBorder="1" applyAlignment="1">
      <alignment horizontal="center" vertical="center" wrapText="1"/>
    </xf>
    <xf numFmtId="49" fontId="0" fillId="0" borderId="18" xfId="0" applyNumberFormat="1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/>
    </xf>
    <xf numFmtId="0" fontId="0" fillId="0" borderId="65" xfId="0" applyBorder="1" applyAlignment="1">
      <alignment horizontal="left"/>
    </xf>
    <xf numFmtId="0" fontId="0" fillId="0" borderId="36" xfId="0" applyBorder="1" applyAlignment="1">
      <alignment horizontal="center"/>
    </xf>
    <xf numFmtId="0" fontId="35" fillId="2" borderId="77" xfId="0" applyFont="1" applyFill="1" applyBorder="1" applyAlignment="1">
      <alignment horizontal="center"/>
    </xf>
    <xf numFmtId="0" fontId="35" fillId="0" borderId="77" xfId="0" applyFont="1" applyBorder="1" applyAlignment="1">
      <alignment horizontal="center"/>
    </xf>
    <xf numFmtId="0" fontId="35" fillId="0" borderId="3" xfId="0" applyFont="1" applyBorder="1"/>
    <xf numFmtId="0" fontId="35" fillId="0" borderId="59" xfId="0" applyFont="1" applyBorder="1"/>
    <xf numFmtId="0" fontId="35" fillId="2" borderId="13" xfId="0" applyFont="1" applyFill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56" xfId="0" applyFont="1" applyBorder="1"/>
    <xf numFmtId="0" fontId="32" fillId="0" borderId="51" xfId="0" applyFont="1" applyBorder="1"/>
    <xf numFmtId="0" fontId="1" fillId="0" borderId="4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2" fillId="0" borderId="0" xfId="2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4" fontId="5" fillId="0" borderId="6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42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/>
    </xf>
    <xf numFmtId="4" fontId="5" fillId="0" borderId="36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horizontal="center" vertical="center"/>
    </xf>
    <xf numFmtId="4" fontId="2" fillId="0" borderId="58" xfId="8" applyNumberFormat="1" applyBorder="1"/>
    <xf numFmtId="4" fontId="2" fillId="0" borderId="55" xfId="8" applyNumberFormat="1" applyBorder="1"/>
    <xf numFmtId="4" fontId="2" fillId="0" borderId="28" xfId="8" applyNumberFormat="1" applyBorder="1"/>
    <xf numFmtId="4" fontId="2" fillId="0" borderId="10" xfId="8" applyNumberFormat="1" applyBorder="1"/>
    <xf numFmtId="4" fontId="2" fillId="0" borderId="4" xfId="8" applyNumberFormat="1" applyBorder="1"/>
    <xf numFmtId="4" fontId="2" fillId="0" borderId="11" xfId="8" applyNumberFormat="1" applyBorder="1"/>
    <xf numFmtId="4" fontId="2" fillId="0" borderId="5" xfId="8" applyNumberFormat="1" applyBorder="1"/>
    <xf numFmtId="4" fontId="2" fillId="0" borderId="57" xfId="8" applyNumberFormat="1" applyBorder="1"/>
    <xf numFmtId="4" fontId="2" fillId="0" borderId="49" xfId="8" applyNumberFormat="1" applyBorder="1"/>
    <xf numFmtId="4" fontId="2" fillId="0" borderId="62" xfId="8" applyNumberFormat="1" applyBorder="1"/>
    <xf numFmtId="4" fontId="2" fillId="0" borderId="63" xfId="8" applyNumberFormat="1" applyBorder="1"/>
    <xf numFmtId="4" fontId="2" fillId="0" borderId="35" xfId="8" applyNumberFormat="1" applyBorder="1"/>
    <xf numFmtId="4" fontId="2" fillId="0" borderId="44" xfId="8" applyNumberFormat="1" applyBorder="1"/>
    <xf numFmtId="4" fontId="2" fillId="0" borderId="58" xfId="8" applyNumberFormat="1" applyFill="1" applyBorder="1"/>
    <xf numFmtId="4" fontId="2" fillId="0" borderId="50" xfId="8" applyNumberFormat="1" applyBorder="1"/>
    <xf numFmtId="4" fontId="2" fillId="0" borderId="51" xfId="9" applyNumberFormat="1" applyBorder="1"/>
    <xf numFmtId="4" fontId="2" fillId="0" borderId="55" xfId="9" applyNumberFormat="1" applyBorder="1"/>
    <xf numFmtId="4" fontId="2" fillId="0" borderId="28" xfId="9" applyNumberFormat="1" applyBorder="1"/>
    <xf numFmtId="4" fontId="2" fillId="0" borderId="10" xfId="9" applyNumberFormat="1" applyBorder="1"/>
    <xf numFmtId="4" fontId="2" fillId="0" borderId="4" xfId="9" applyNumberFormat="1" applyBorder="1"/>
    <xf numFmtId="4" fontId="2" fillId="0" borderId="11" xfId="9" applyNumberFormat="1" applyBorder="1"/>
    <xf numFmtId="4" fontId="2" fillId="0" borderId="5" xfId="9" applyNumberFormat="1" applyBorder="1"/>
    <xf numFmtId="4" fontId="2" fillId="0" borderId="57" xfId="9" applyNumberFormat="1" applyBorder="1"/>
    <xf numFmtId="4" fontId="2" fillId="0" borderId="73" xfId="9" applyNumberFormat="1" applyBorder="1"/>
    <xf numFmtId="4" fontId="2" fillId="0" borderId="47" xfId="9" applyNumberFormat="1" applyBorder="1"/>
    <xf numFmtId="4" fontId="2" fillId="0" borderId="46" xfId="9" applyNumberFormat="1" applyBorder="1"/>
    <xf numFmtId="4" fontId="2" fillId="0" borderId="49" xfId="9" applyNumberFormat="1" applyBorder="1"/>
    <xf numFmtId="4" fontId="5" fillId="0" borderId="68" xfId="0" applyNumberFormat="1" applyFont="1" applyBorder="1" applyAlignment="1">
      <alignment horizontal="center" vertical="center"/>
    </xf>
    <xf numFmtId="4" fontId="5" fillId="0" borderId="38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62" xfId="0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" fontId="5" fillId="0" borderId="44" xfId="0" applyNumberFormat="1" applyFont="1" applyBorder="1"/>
    <xf numFmtId="4" fontId="5" fillId="0" borderId="52" xfId="0" applyNumberFormat="1" applyFont="1" applyBorder="1"/>
    <xf numFmtId="4" fontId="5" fillId="0" borderId="67" xfId="0" applyNumberFormat="1" applyFont="1" applyBorder="1"/>
    <xf numFmtId="4" fontId="5" fillId="0" borderId="66" xfId="0" applyNumberFormat="1" applyFont="1" applyBorder="1" applyAlignment="1">
      <alignment horizontal="right" vertical="center"/>
    </xf>
    <xf numFmtId="4" fontId="5" fillId="0" borderId="61" xfId="0" applyNumberFormat="1" applyFont="1" applyBorder="1" applyAlignment="1">
      <alignment horizontal="right" vertical="center"/>
    </xf>
    <xf numFmtId="4" fontId="5" fillId="0" borderId="46" xfId="0" applyNumberFormat="1" applyFont="1" applyBorder="1" applyAlignment="1">
      <alignment horizontal="right" vertical="center"/>
    </xf>
    <xf numFmtId="4" fontId="7" fillId="0" borderId="13" xfId="0" applyNumberFormat="1" applyFont="1" applyBorder="1"/>
    <xf numFmtId="4" fontId="7" fillId="0" borderId="14" xfId="0" applyNumberFormat="1" applyFont="1" applyBorder="1"/>
    <xf numFmtId="4" fontId="0" fillId="0" borderId="61" xfId="0" applyNumberFormat="1" applyBorder="1"/>
    <xf numFmtId="4" fontId="0" fillId="0" borderId="12" xfId="0" applyNumberFormat="1" applyBorder="1"/>
    <xf numFmtId="4" fontId="0" fillId="0" borderId="6" xfId="0" applyNumberFormat="1" applyBorder="1"/>
    <xf numFmtId="4" fontId="0" fillId="0" borderId="36" xfId="0" applyNumberFormat="1" applyBorder="1"/>
    <xf numFmtId="4" fontId="0" fillId="0" borderId="49" xfId="0" applyNumberFormat="1" applyBorder="1"/>
    <xf numFmtId="4" fontId="20" fillId="0" borderId="22" xfId="0" applyNumberFormat="1" applyFont="1" applyBorder="1"/>
    <xf numFmtId="4" fontId="20" fillId="0" borderId="12" xfId="0" applyNumberFormat="1" applyFont="1" applyBorder="1"/>
    <xf numFmtId="4" fontId="20" fillId="0" borderId="36" xfId="0" applyNumberFormat="1" applyFont="1" applyBorder="1"/>
    <xf numFmtId="4" fontId="20" fillId="0" borderId="49" xfId="0" applyNumberFormat="1" applyFont="1" applyBorder="1"/>
    <xf numFmtId="4" fontId="35" fillId="2" borderId="28" xfId="0" applyNumberFormat="1" applyFont="1" applyFill="1" applyBorder="1" applyAlignment="1">
      <alignment horizontal="center"/>
    </xf>
    <xf numFmtId="4" fontId="35" fillId="0" borderId="28" xfId="0" applyNumberFormat="1" applyFont="1" applyBorder="1" applyAlignment="1">
      <alignment horizontal="center"/>
    </xf>
    <xf numFmtId="4" fontId="35" fillId="0" borderId="10" xfId="0" applyNumberFormat="1" applyFont="1" applyBorder="1" applyAlignment="1">
      <alignment horizontal="center"/>
    </xf>
    <xf numFmtId="4" fontId="35" fillId="2" borderId="4" xfId="0" applyNumberFormat="1" applyFont="1" applyFill="1" applyBorder="1" applyAlignment="1">
      <alignment horizontal="center"/>
    </xf>
    <xf numFmtId="4" fontId="35" fillId="0" borderId="4" xfId="0" applyNumberFormat="1" applyFont="1" applyBorder="1" applyAlignment="1">
      <alignment horizontal="center"/>
    </xf>
    <xf numFmtId="4" fontId="35" fillId="0" borderId="11" xfId="0" applyNumberFormat="1" applyFont="1" applyBorder="1" applyAlignment="1">
      <alignment horizontal="center"/>
    </xf>
    <xf numFmtId="4" fontId="35" fillId="2" borderId="5" xfId="0" applyNumberFormat="1" applyFont="1" applyFill="1" applyBorder="1" applyAlignment="1">
      <alignment horizontal="center"/>
    </xf>
    <xf numFmtId="4" fontId="35" fillId="0" borderId="5" xfId="0" applyNumberFormat="1" applyFont="1" applyBorder="1" applyAlignment="1">
      <alignment horizontal="center"/>
    </xf>
    <xf numFmtId="4" fontId="35" fillId="0" borderId="57" xfId="0" applyNumberFormat="1" applyFont="1" applyBorder="1" applyAlignment="1">
      <alignment horizontal="center"/>
    </xf>
    <xf numFmtId="4" fontId="32" fillId="2" borderId="58" xfId="0" applyNumberFormat="1" applyFont="1" applyFill="1" applyBorder="1" applyAlignment="1">
      <alignment horizontal="center"/>
    </xf>
    <xf numFmtId="4" fontId="32" fillId="2" borderId="55" xfId="0" applyNumberFormat="1" applyFont="1" applyFill="1" applyBorder="1" applyAlignment="1">
      <alignment horizontal="center"/>
    </xf>
    <xf numFmtId="0" fontId="24" fillId="0" borderId="0" xfId="2" applyFont="1"/>
    <xf numFmtId="4" fontId="24" fillId="0" borderId="11" xfId="3" applyNumberFormat="1" applyBorder="1" applyAlignment="1">
      <alignment horizontal="center" vertical="center"/>
    </xf>
    <xf numFmtId="4" fontId="24" fillId="0" borderId="10" xfId="3" applyNumberFormat="1" applyBorder="1" applyAlignment="1">
      <alignment horizontal="center"/>
    </xf>
    <xf numFmtId="4" fontId="24" fillId="0" borderId="11" xfId="3" applyNumberFormat="1" applyBorder="1" applyAlignment="1">
      <alignment horizontal="center"/>
    </xf>
    <xf numFmtId="4" fontId="24" fillId="0" borderId="57" xfId="3" applyNumberFormat="1" applyBorder="1" applyAlignment="1">
      <alignment horizontal="center"/>
    </xf>
    <xf numFmtId="4" fontId="24" fillId="0" borderId="55" xfId="3" applyNumberFormat="1" applyBorder="1" applyAlignment="1">
      <alignment horizontal="center"/>
    </xf>
    <xf numFmtId="4" fontId="24" fillId="0" borderId="44" xfId="3" applyNumberFormat="1" applyBorder="1" applyAlignment="1">
      <alignment horizontal="center"/>
    </xf>
    <xf numFmtId="0" fontId="47" fillId="0" borderId="0" xfId="0" applyFont="1" applyAlignment="1"/>
    <xf numFmtId="0" fontId="2" fillId="0" borderId="0" xfId="14"/>
    <xf numFmtId="0" fontId="2" fillId="0" borderId="0" xfId="14" applyAlignment="1">
      <alignment horizontal="right"/>
    </xf>
    <xf numFmtId="0" fontId="4" fillId="0" borderId="0" xfId="14" applyFont="1" applyAlignment="1">
      <alignment horizontal="center"/>
    </xf>
    <xf numFmtId="0" fontId="2" fillId="0" borderId="0" xfId="14" applyAlignment="1"/>
    <xf numFmtId="0" fontId="2" fillId="0" borderId="4" xfId="14" applyBorder="1" applyAlignment="1">
      <alignment wrapText="1"/>
    </xf>
    <xf numFmtId="0" fontId="2" fillId="0" borderId="4" xfId="14" applyFont="1" applyBorder="1" applyAlignment="1">
      <alignment horizontal="center" vertical="center"/>
    </xf>
    <xf numFmtId="0" fontId="26" fillId="0" borderId="4" xfId="14" applyFont="1" applyBorder="1" applyAlignment="1">
      <alignment horizontal="center" vertical="center" wrapText="1"/>
    </xf>
    <xf numFmtId="49" fontId="2" fillId="0" borderId="4" xfId="14" applyNumberFormat="1" applyBorder="1"/>
    <xf numFmtId="0" fontId="2" fillId="0" borderId="4" xfId="14" applyBorder="1"/>
    <xf numFmtId="0" fontId="2" fillId="0" borderId="4" xfId="14" applyBorder="1" applyAlignment="1">
      <alignment horizontal="center" vertical="center"/>
    </xf>
    <xf numFmtId="4" fontId="5" fillId="0" borderId="4" xfId="14" applyNumberFormat="1" applyFont="1" applyBorder="1"/>
    <xf numFmtId="49" fontId="2" fillId="0" borderId="4" xfId="14" applyNumberFormat="1" applyFont="1" applyBorder="1"/>
    <xf numFmtId="0" fontId="2" fillId="0" borderId="4" xfId="14" applyFont="1" applyBorder="1"/>
    <xf numFmtId="0" fontId="0" fillId="0" borderId="9" xfId="0" applyBorder="1"/>
    <xf numFmtId="0" fontId="0" fillId="0" borderId="29" xfId="0" applyBorder="1"/>
    <xf numFmtId="4" fontId="20" fillId="0" borderId="63" xfId="0" applyNumberFormat="1" applyFont="1" applyBorder="1"/>
    <xf numFmtId="4" fontId="20" fillId="0" borderId="11" xfId="0" applyNumberFormat="1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0" fillId="0" borderId="0" xfId="0" applyBorder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3" xfId="0" applyFont="1" applyBorder="1" applyAlignment="1">
      <alignment horizontal="center" vertical="center" wrapText="1" readingOrder="1"/>
    </xf>
    <xf numFmtId="0" fontId="0" fillId="0" borderId="50" xfId="0" applyFont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5" fillId="0" borderId="66" xfId="0" applyFont="1" applyBorder="1" applyAlignment="1">
      <alignment vertical="center"/>
    </xf>
    <xf numFmtId="0" fontId="0" fillId="0" borderId="68" xfId="0" applyBorder="1" applyAlignment="1"/>
    <xf numFmtId="0" fontId="5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66" xfId="0" applyFont="1" applyBorder="1" applyAlignment="1">
      <alignment horizontal="left" shrinkToFit="1"/>
    </xf>
    <xf numFmtId="0" fontId="0" fillId="0" borderId="68" xfId="0" applyBorder="1" applyAlignment="1">
      <alignment horizontal="left" shrinkToFit="1"/>
    </xf>
    <xf numFmtId="0" fontId="6" fillId="0" borderId="60" xfId="0" applyFont="1" applyBorder="1" applyAlignment="1"/>
    <xf numFmtId="0" fontId="0" fillId="0" borderId="64" xfId="0" applyBorder="1" applyAlignment="1"/>
    <xf numFmtId="0" fontId="0" fillId="0" borderId="50" xfId="0" applyBorder="1" applyAlignment="1"/>
    <xf numFmtId="0" fontId="0" fillId="0" borderId="0" xfId="0" applyAlignment="1"/>
    <xf numFmtId="0" fontId="5" fillId="0" borderId="7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46" fillId="0" borderId="0" xfId="1" applyFont="1" applyAlignment="1">
      <alignment wrapText="1"/>
    </xf>
    <xf numFmtId="0" fontId="29" fillId="0" borderId="0" xfId="1" applyFont="1" applyAlignment="1">
      <alignment horizontal="center"/>
    </xf>
    <xf numFmtId="0" fontId="20" fillId="0" borderId="0" xfId="1" applyFont="1" applyAlignment="1">
      <alignment horizontal="center" wrapText="1"/>
    </xf>
    <xf numFmtId="0" fontId="20" fillId="0" borderId="0" xfId="1" applyFont="1" applyAlignment="1">
      <alignment horizontal="center"/>
    </xf>
    <xf numFmtId="0" fontId="16" fillId="0" borderId="2" xfId="1" applyFont="1" applyFill="1" applyBorder="1" applyAlignment="1">
      <alignment horizontal="center" vertical="center"/>
    </xf>
    <xf numFmtId="0" fontId="16" fillId="0" borderId="42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wrapText="1"/>
    </xf>
    <xf numFmtId="0" fontId="35" fillId="0" borderId="23" xfId="0" applyFont="1" applyBorder="1" applyAlignment="1">
      <alignment horizontal="center" wrapText="1"/>
    </xf>
    <xf numFmtId="0" fontId="35" fillId="0" borderId="45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2" fillId="0" borderId="53" xfId="2" applyFont="1" applyBorder="1" applyAlignment="1">
      <alignment horizontal="center" vertical="center"/>
    </xf>
    <xf numFmtId="0" fontId="32" fillId="0" borderId="50" xfId="2" applyFont="1" applyBorder="1" applyAlignment="1">
      <alignment horizontal="center" vertical="center"/>
    </xf>
    <xf numFmtId="0" fontId="56" fillId="0" borderId="39" xfId="2" applyFont="1" applyBorder="1" applyAlignment="1"/>
    <xf numFmtId="0" fontId="25" fillId="0" borderId="40" xfId="0" applyFont="1" applyBorder="1" applyAlignment="1"/>
    <xf numFmtId="0" fontId="25" fillId="0" borderId="14" xfId="0" applyFont="1" applyBorder="1" applyAlignment="1"/>
    <xf numFmtId="4" fontId="32" fillId="0" borderId="39" xfId="2" applyNumberFormat="1" applyFont="1" applyBorder="1" applyAlignment="1"/>
    <xf numFmtId="4" fontId="25" fillId="0" borderId="14" xfId="0" applyNumberFormat="1" applyFont="1" applyBorder="1" applyAlignment="1"/>
    <xf numFmtId="0" fontId="32" fillId="0" borderId="53" xfId="2" applyFont="1" applyBorder="1" applyAlignment="1"/>
    <xf numFmtId="0" fontId="25" fillId="0" borderId="64" xfId="0" applyFont="1" applyBorder="1" applyAlignment="1"/>
    <xf numFmtId="0" fontId="25" fillId="0" borderId="50" xfId="0" applyFont="1" applyBorder="1" applyAlignment="1"/>
    <xf numFmtId="4" fontId="32" fillId="0" borderId="53" xfId="2" applyNumberFormat="1" applyFont="1" applyBorder="1" applyAlignment="1"/>
    <xf numFmtId="4" fontId="25" fillId="0" borderId="50" xfId="0" applyNumberFormat="1" applyFont="1" applyBorder="1" applyAlignment="1"/>
    <xf numFmtId="4" fontId="55" fillId="0" borderId="53" xfId="2" applyNumberFormat="1" applyFont="1" applyBorder="1" applyAlignment="1">
      <alignment vertical="center"/>
    </xf>
    <xf numFmtId="4" fontId="0" fillId="0" borderId="50" xfId="0" applyNumberFormat="1" applyBorder="1" applyAlignment="1">
      <alignment vertical="center"/>
    </xf>
    <xf numFmtId="0" fontId="24" fillId="0" borderId="3" xfId="2" applyFont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11" xfId="0" applyBorder="1" applyAlignment="1">
      <alignment shrinkToFit="1"/>
    </xf>
    <xf numFmtId="0" fontId="32" fillId="0" borderId="53" xfId="2" applyFont="1" applyBorder="1" applyAlignment="1">
      <alignment vertical="center" shrinkToFit="1"/>
    </xf>
    <xf numFmtId="0" fontId="12" fillId="0" borderId="64" xfId="0" applyFont="1" applyBorder="1" applyAlignment="1">
      <alignment vertical="center" shrinkToFit="1"/>
    </xf>
    <xf numFmtId="0" fontId="12" fillId="0" borderId="50" xfId="0" applyFont="1" applyBorder="1" applyAlignment="1">
      <alignment vertical="center" shrinkToFit="1"/>
    </xf>
    <xf numFmtId="0" fontId="31" fillId="0" borderId="53" xfId="2" applyFont="1" applyBorder="1" applyAlignment="1">
      <alignment horizontal="center" vertical="center" wrapText="1" shrinkToFit="1"/>
    </xf>
    <xf numFmtId="0" fontId="31" fillId="0" borderId="64" xfId="2" applyFont="1" applyBorder="1" applyAlignment="1">
      <alignment horizontal="center" vertical="center" wrapText="1" shrinkToFit="1"/>
    </xf>
    <xf numFmtId="0" fontId="31" fillId="0" borderId="50" xfId="2" applyFont="1" applyBorder="1" applyAlignment="1">
      <alignment horizontal="center" vertical="center" wrapText="1" shrinkToFit="1"/>
    </xf>
    <xf numFmtId="4" fontId="32" fillId="0" borderId="53" xfId="2" applyNumberFormat="1" applyFont="1" applyBorder="1" applyAlignment="1">
      <alignment vertical="center"/>
    </xf>
    <xf numFmtId="4" fontId="32" fillId="0" borderId="50" xfId="2" applyNumberFormat="1" applyFont="1" applyBorder="1" applyAlignment="1">
      <alignment vertical="center"/>
    </xf>
    <xf numFmtId="4" fontId="55" fillId="0" borderId="53" xfId="2" applyNumberFormat="1" applyFont="1" applyBorder="1" applyAlignment="1"/>
    <xf numFmtId="4" fontId="0" fillId="0" borderId="50" xfId="0" applyNumberFormat="1" applyBorder="1" applyAlignment="1"/>
    <xf numFmtId="0" fontId="55" fillId="0" borderId="0" xfId="2" applyFont="1" applyBorder="1" applyAlignment="1"/>
    <xf numFmtId="4" fontId="55" fillId="0" borderId="3" xfId="2" applyNumberFormat="1" applyFont="1" applyBorder="1" applyAlignment="1"/>
    <xf numFmtId="4" fontId="0" fillId="0" borderId="11" xfId="0" applyNumberFormat="1" applyBorder="1" applyAlignment="1"/>
    <xf numFmtId="0" fontId="24" fillId="0" borderId="53" xfId="2" applyFont="1" applyBorder="1" applyAlignment="1"/>
    <xf numFmtId="0" fontId="0" fillId="0" borderId="64" xfId="0" applyFont="1" applyBorder="1" applyAlignment="1"/>
    <xf numFmtId="0" fontId="0" fillId="0" borderId="50" xfId="0" applyFont="1" applyBorder="1" applyAlignment="1"/>
    <xf numFmtId="0" fontId="12" fillId="0" borderId="64" xfId="0" applyFont="1" applyBorder="1" applyAlignment="1"/>
    <xf numFmtId="0" fontId="12" fillId="0" borderId="50" xfId="0" applyFont="1" applyBorder="1" applyAlignment="1"/>
    <xf numFmtId="0" fontId="24" fillId="0" borderId="52" xfId="2" applyFont="1" applyBorder="1" applyAlignment="1">
      <alignment wrapText="1" shrinkToFit="1"/>
    </xf>
    <xf numFmtId="0" fontId="0" fillId="0" borderId="71" xfId="0" applyBorder="1" applyAlignment="1">
      <alignment wrapText="1"/>
    </xf>
    <xf numFmtId="0" fontId="0" fillId="0" borderId="69" xfId="0" applyBorder="1" applyAlignment="1">
      <alignment wrapText="1"/>
    </xf>
    <xf numFmtId="4" fontId="55" fillId="0" borderId="67" xfId="2" applyNumberFormat="1" applyFont="1" applyBorder="1" applyAlignment="1"/>
    <xf numFmtId="4" fontId="0" fillId="0" borderId="30" xfId="0" applyNumberFormat="1" applyBorder="1" applyAlignment="1"/>
    <xf numFmtId="0" fontId="24" fillId="0" borderId="52" xfId="2" applyFont="1" applyBorder="1" applyAlignment="1">
      <alignment vertical="center" wrapText="1" shrinkToFit="1"/>
    </xf>
    <xf numFmtId="0" fontId="0" fillId="0" borderId="71" xfId="0" applyBorder="1" applyAlignment="1">
      <alignment vertical="center" wrapText="1" shrinkToFit="1"/>
    </xf>
    <xf numFmtId="0" fontId="0" fillId="0" borderId="69" xfId="0" applyBorder="1" applyAlignment="1">
      <alignment vertical="center" wrapText="1" shrinkToFit="1"/>
    </xf>
    <xf numFmtId="0" fontId="0" fillId="0" borderId="71" xfId="0" applyBorder="1" applyAlignment="1">
      <alignment wrapText="1" shrinkToFit="1"/>
    </xf>
    <xf numFmtId="0" fontId="0" fillId="0" borderId="69" xfId="0" applyBorder="1" applyAlignment="1">
      <alignment wrapText="1" shrinkToFit="1"/>
    </xf>
    <xf numFmtId="4" fontId="55" fillId="0" borderId="52" xfId="2" applyNumberFormat="1" applyFont="1" applyBorder="1" applyAlignment="1"/>
    <xf numFmtId="4" fontId="0" fillId="0" borderId="69" xfId="0" applyNumberFormat="1" applyBorder="1" applyAlignment="1"/>
    <xf numFmtId="0" fontId="24" fillId="0" borderId="1" xfId="2" applyFont="1" applyBorder="1" applyAlignment="1"/>
    <xf numFmtId="0" fontId="0" fillId="0" borderId="37" xfId="0" applyBorder="1" applyAlignment="1"/>
    <xf numFmtId="0" fontId="0" fillId="0" borderId="18" xfId="0" applyBorder="1" applyAlignment="1"/>
    <xf numFmtId="4" fontId="55" fillId="0" borderId="1" xfId="2" applyNumberFormat="1" applyFont="1" applyBorder="1" applyAlignment="1"/>
    <xf numFmtId="4" fontId="0" fillId="0" borderId="18" xfId="0" applyNumberFormat="1" applyBorder="1" applyAlignment="1"/>
    <xf numFmtId="0" fontId="24" fillId="0" borderId="52" xfId="2" applyFont="1" applyBorder="1" applyAlignment="1">
      <alignment wrapText="1"/>
    </xf>
    <xf numFmtId="0" fontId="56" fillId="0" borderId="53" xfId="2" applyFont="1" applyBorder="1" applyAlignment="1"/>
    <xf numFmtId="4" fontId="55" fillId="0" borderId="49" xfId="2" applyNumberFormat="1" applyFont="1" applyBorder="1" applyAlignment="1"/>
    <xf numFmtId="0" fontId="24" fillId="0" borderId="65" xfId="2" applyFont="1" applyBorder="1" applyAlignment="1">
      <alignment wrapText="1"/>
    </xf>
    <xf numFmtId="0" fontId="0" fillId="0" borderId="76" xfId="0" applyBorder="1" applyAlignment="1">
      <alignment wrapText="1"/>
    </xf>
    <xf numFmtId="0" fontId="0" fillId="0" borderId="34" xfId="0" applyBorder="1" applyAlignment="1">
      <alignment wrapText="1"/>
    </xf>
    <xf numFmtId="0" fontId="24" fillId="0" borderId="52" xfId="2" applyFont="1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69" xfId="0" applyBorder="1" applyAlignment="1">
      <alignment vertical="center"/>
    </xf>
    <xf numFmtId="4" fontId="55" fillId="0" borderId="52" xfId="2" applyNumberFormat="1" applyFont="1" applyBorder="1" applyAlignment="1">
      <alignment vertical="center"/>
    </xf>
    <xf numFmtId="4" fontId="0" fillId="0" borderId="69" xfId="0" applyNumberFormat="1" applyBorder="1" applyAlignment="1">
      <alignment vertical="center"/>
    </xf>
    <xf numFmtId="4" fontId="32" fillId="0" borderId="6" xfId="2" applyNumberFormat="1" applyFont="1" applyBorder="1" applyAlignment="1"/>
    <xf numFmtId="4" fontId="24" fillId="0" borderId="67" xfId="2" applyNumberFormat="1" applyFont="1" applyBorder="1" applyAlignment="1"/>
    <xf numFmtId="4" fontId="0" fillId="0" borderId="30" xfId="0" applyNumberFormat="1" applyFont="1" applyBorder="1"/>
    <xf numFmtId="0" fontId="32" fillId="0" borderId="53" xfId="2" applyFont="1" applyBorder="1" applyAlignment="1">
      <alignment vertical="center"/>
    </xf>
    <xf numFmtId="0" fontId="12" fillId="0" borderId="64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4" fontId="25" fillId="0" borderId="50" xfId="0" applyNumberFormat="1" applyFont="1" applyBorder="1" applyAlignment="1">
      <alignment vertical="center"/>
    </xf>
    <xf numFmtId="0" fontId="55" fillId="0" borderId="53" xfId="2" applyFont="1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50" xfId="0" applyBorder="1" applyAlignment="1">
      <alignment vertical="center"/>
    </xf>
    <xf numFmtId="4" fontId="0" fillId="0" borderId="53" xfId="0" applyNumberFormat="1" applyBorder="1" applyAlignment="1">
      <alignment vertical="center"/>
    </xf>
    <xf numFmtId="4" fontId="0" fillId="0" borderId="1" xfId="0" applyNumberFormat="1" applyBorder="1" applyAlignment="1"/>
    <xf numFmtId="0" fontId="24" fillId="0" borderId="56" xfId="2" applyFont="1" applyBorder="1" applyAlignment="1"/>
    <xf numFmtId="0" fontId="0" fillId="0" borderId="5" xfId="0" applyBorder="1" applyAlignment="1"/>
    <xf numFmtId="0" fontId="0" fillId="0" borderId="57" xfId="0" applyBorder="1" applyAlignment="1"/>
    <xf numFmtId="4" fontId="32" fillId="0" borderId="3" xfId="2" applyNumberFormat="1" applyFont="1" applyBorder="1" applyAlignment="1"/>
    <xf numFmtId="4" fontId="25" fillId="0" borderId="11" xfId="0" applyNumberFormat="1" applyFont="1" applyBorder="1" applyAlignment="1"/>
    <xf numFmtId="0" fontId="32" fillId="0" borderId="51" xfId="2" applyFont="1" applyBorder="1" applyAlignment="1"/>
    <xf numFmtId="0" fontId="25" fillId="0" borderId="58" xfId="0" applyFont="1" applyBorder="1" applyAlignment="1"/>
    <xf numFmtId="0" fontId="25" fillId="0" borderId="55" xfId="0" applyFont="1" applyBorder="1" applyAlignment="1"/>
    <xf numFmtId="4" fontId="1" fillId="0" borderId="53" xfId="0" applyNumberFormat="1" applyFont="1" applyBorder="1" applyAlignment="1"/>
    <xf numFmtId="4" fontId="1" fillId="0" borderId="50" xfId="0" applyNumberFormat="1" applyFont="1" applyBorder="1" applyAlignment="1"/>
    <xf numFmtId="4" fontId="24" fillId="0" borderId="66" xfId="2" applyNumberFormat="1" applyFont="1" applyBorder="1" applyAlignment="1"/>
    <xf numFmtId="4" fontId="0" fillId="0" borderId="68" xfId="0" applyNumberFormat="1" applyFont="1" applyBorder="1" applyAlignment="1"/>
    <xf numFmtId="0" fontId="24" fillId="0" borderId="16" xfId="2" applyFont="1" applyBorder="1" applyAlignment="1"/>
    <xf numFmtId="0" fontId="0" fillId="0" borderId="77" xfId="0" applyBorder="1" applyAlignment="1"/>
    <xf numFmtId="0" fontId="0" fillId="0" borderId="45" xfId="0" applyBorder="1" applyAlignment="1"/>
    <xf numFmtId="0" fontId="32" fillId="0" borderId="0" xfId="2" applyFont="1" applyAlignment="1">
      <alignment horizontal="right"/>
    </xf>
    <xf numFmtId="0" fontId="55" fillId="0" borderId="0" xfId="2" applyFont="1" applyAlignment="1">
      <alignment horizontal="right"/>
    </xf>
    <xf numFmtId="0" fontId="32" fillId="0" borderId="40" xfId="2" applyFont="1" applyBorder="1" applyAlignment="1">
      <alignment horizontal="right"/>
    </xf>
    <xf numFmtId="0" fontId="25" fillId="0" borderId="40" xfId="0" applyFont="1" applyBorder="1" applyAlignment="1">
      <alignment horizontal="right"/>
    </xf>
    <xf numFmtId="0" fontId="31" fillId="0" borderId="1" xfId="2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0" fillId="0" borderId="40" xfId="8" applyFont="1" applyBorder="1" applyAlignment="1">
      <alignment horizontal="right"/>
    </xf>
    <xf numFmtId="0" fontId="2" fillId="0" borderId="0" xfId="9" applyAlignment="1"/>
    <xf numFmtId="0" fontId="2" fillId="0" borderId="53" xfId="9" applyFont="1" applyBorder="1" applyAlignment="1">
      <alignment horizontal="center" vertical="center"/>
    </xf>
    <xf numFmtId="0" fontId="2" fillId="0" borderId="64" xfId="9" applyBorder="1" applyAlignment="1">
      <alignment horizontal="center" vertical="center"/>
    </xf>
    <xf numFmtId="0" fontId="2" fillId="0" borderId="50" xfId="9" applyBorder="1" applyAlignment="1">
      <alignment horizontal="center" vertical="center"/>
    </xf>
    <xf numFmtId="0" fontId="2" fillId="0" borderId="25" xfId="9" applyBorder="1" applyAlignment="1">
      <alignment horizontal="center" vertical="center" wrapText="1"/>
    </xf>
    <xf numFmtId="0" fontId="2" fillId="0" borderId="3" xfId="9" applyBorder="1" applyAlignment="1">
      <alignment horizontal="center" vertical="center" wrapText="1"/>
    </xf>
    <xf numFmtId="0" fontId="10" fillId="0" borderId="26" xfId="9" applyFont="1" applyBorder="1" applyAlignment="1">
      <alignment horizontal="center" vertical="center" wrapText="1"/>
    </xf>
    <xf numFmtId="0" fontId="10" fillId="0" borderId="31" xfId="9" applyFont="1" applyBorder="1" applyAlignment="1">
      <alignment horizontal="center" vertical="center" wrapText="1"/>
    </xf>
    <xf numFmtId="0" fontId="2" fillId="0" borderId="25" xfId="9" applyFont="1" applyBorder="1" applyAlignment="1">
      <alignment horizontal="center" vertical="center" wrapText="1"/>
    </xf>
    <xf numFmtId="0" fontId="2" fillId="0" borderId="15" xfId="9" applyBorder="1" applyAlignment="1">
      <alignment horizontal="center" vertical="center" wrapText="1"/>
    </xf>
    <xf numFmtId="0" fontId="2" fillId="0" borderId="62" xfId="9" applyBorder="1" applyAlignment="1">
      <alignment horizontal="center" vertical="center"/>
    </xf>
    <xf numFmtId="0" fontId="2" fillId="0" borderId="63" xfId="9" applyBorder="1" applyAlignment="1">
      <alignment horizontal="center" vertical="center"/>
    </xf>
    <xf numFmtId="0" fontId="2" fillId="0" borderId="53" xfId="10" applyBorder="1" applyAlignment="1">
      <alignment horizontal="center"/>
    </xf>
    <xf numFmtId="0" fontId="2" fillId="0" borderId="50" xfId="10" applyBorder="1" applyAlignment="1">
      <alignment horizontal="center"/>
    </xf>
    <xf numFmtId="0" fontId="2" fillId="0" borderId="53" xfId="10" applyBorder="1" applyAlignment="1">
      <alignment horizontal="center" vertical="center"/>
    </xf>
    <xf numFmtId="0" fontId="2" fillId="0" borderId="64" xfId="10" applyBorder="1" applyAlignment="1">
      <alignment horizontal="center" vertical="center"/>
    </xf>
    <xf numFmtId="0" fontId="2" fillId="0" borderId="50" xfId="10" applyBorder="1" applyAlignment="1">
      <alignment horizontal="center" vertical="center"/>
    </xf>
    <xf numFmtId="0" fontId="2" fillId="0" borderId="25" xfId="10" applyBorder="1" applyAlignment="1">
      <alignment horizontal="center" vertical="center" wrapText="1"/>
    </xf>
    <xf numFmtId="0" fontId="2" fillId="0" borderId="3" xfId="10" applyBorder="1" applyAlignment="1">
      <alignment horizontal="center" vertical="center" wrapText="1"/>
    </xf>
    <xf numFmtId="0" fontId="10" fillId="0" borderId="62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2" fillId="0" borderId="62" xfId="10" applyBorder="1" applyAlignment="1">
      <alignment horizontal="center" vertical="center" wrapText="1"/>
    </xf>
    <xf numFmtId="0" fontId="2" fillId="0" borderId="5" xfId="10" applyBorder="1" applyAlignment="1">
      <alignment horizontal="center" vertical="center" wrapText="1"/>
    </xf>
    <xf numFmtId="0" fontId="2" fillId="0" borderId="62" xfId="10" applyBorder="1" applyAlignment="1">
      <alignment horizontal="center" vertical="center"/>
    </xf>
    <xf numFmtId="0" fontId="2" fillId="0" borderId="63" xfId="10" applyBorder="1" applyAlignment="1">
      <alignment horizontal="center" vertical="center"/>
    </xf>
    <xf numFmtId="0" fontId="35" fillId="0" borderId="2" xfId="12" applyFont="1" applyBorder="1" applyAlignment="1">
      <alignment horizontal="center" vertical="justify"/>
    </xf>
    <xf numFmtId="0" fontId="36" fillId="0" borderId="42" xfId="0" applyFont="1" applyBorder="1" applyAlignment="1">
      <alignment horizontal="center" vertical="justify"/>
    </xf>
    <xf numFmtId="0" fontId="36" fillId="0" borderId="6" xfId="0" applyFont="1" applyBorder="1" applyAlignment="1">
      <alignment horizontal="center" vertical="justify"/>
    </xf>
    <xf numFmtId="0" fontId="24" fillId="0" borderId="66" xfId="12" applyFont="1" applyBorder="1" applyAlignment="1">
      <alignment horizontal="center" shrinkToFit="1"/>
    </xf>
    <xf numFmtId="0" fontId="24" fillId="0" borderId="68" xfId="12" applyBorder="1" applyAlignment="1">
      <alignment horizontal="center" shrinkToFit="1"/>
    </xf>
    <xf numFmtId="0" fontId="34" fillId="0" borderId="2" xfId="12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2" xfId="12" applyBorder="1" applyAlignment="1">
      <alignment horizontal="center" vertical="center"/>
    </xf>
    <xf numFmtId="0" fontId="32" fillId="0" borderId="1" xfId="12" applyFont="1" applyBorder="1" applyAlignment="1">
      <alignment horizontal="center" vertical="justify"/>
    </xf>
    <xf numFmtId="0" fontId="0" fillId="0" borderId="18" xfId="0" applyBorder="1" applyAlignment="1">
      <alignment horizontal="center" vertical="justify"/>
    </xf>
    <xf numFmtId="0" fontId="0" fillId="0" borderId="38" xfId="0" applyBorder="1" applyAlignment="1">
      <alignment horizontal="center" vertical="justify"/>
    </xf>
    <xf numFmtId="0" fontId="0" fillId="0" borderId="20" xfId="0" applyBorder="1" applyAlignment="1">
      <alignment horizontal="center" vertical="justify"/>
    </xf>
    <xf numFmtId="0" fontId="0" fillId="0" borderId="39" xfId="0" applyBorder="1" applyAlignment="1">
      <alignment horizontal="center" vertical="justify"/>
    </xf>
    <xf numFmtId="0" fontId="0" fillId="0" borderId="14" xfId="0" applyBorder="1" applyAlignment="1">
      <alignment horizontal="center" vertical="justify"/>
    </xf>
    <xf numFmtId="0" fontId="24" fillId="0" borderId="1" xfId="12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justify"/>
    </xf>
    <xf numFmtId="0" fontId="37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7" fillId="0" borderId="0" xfId="0" applyFont="1" applyAlignment="1"/>
    <xf numFmtId="3" fontId="0" fillId="0" borderId="0" xfId="0" applyNumberFormat="1" applyAlignment="1">
      <alignment horizontal="center"/>
    </xf>
    <xf numFmtId="0" fontId="47" fillId="0" borderId="0" xfId="0" applyFont="1" applyAlignment="1">
      <alignment horizontal="left"/>
    </xf>
    <xf numFmtId="0" fontId="4" fillId="0" borderId="0" xfId="14" applyFont="1" applyAlignment="1">
      <alignment horizontal="center"/>
    </xf>
    <xf numFmtId="0" fontId="2" fillId="0" borderId="0" xfId="14" applyAlignment="1"/>
  </cellXfs>
  <cellStyles count="15">
    <cellStyle name="normální" xfId="0" builtinId="0"/>
    <cellStyle name="normální 2" xfId="1"/>
    <cellStyle name="normální 3" xfId="13"/>
    <cellStyle name="normální_Fondy" xfId="2"/>
    <cellStyle name="normální_pohledávky" xfId="3"/>
    <cellStyle name="normální_součást" xfId="4"/>
    <cellStyle name="normální_ŠJ" xfId="5"/>
    <cellStyle name="normální_škola" xfId="6"/>
    <cellStyle name="normální_Tabulky 3,6" xfId="7"/>
    <cellStyle name="normální_Tabulky IF 2007" xfId="8"/>
    <cellStyle name="normální_Tabulky IF 20071" xfId="9"/>
    <cellStyle name="normální_Tabulky směrnice č. 7" xfId="10"/>
    <cellStyle name="normální_Ukazatel náklad." xfId="11"/>
    <cellStyle name="normální_Výsledek inventarizace 2003" xfId="14"/>
    <cellStyle name="normální_Zaměstnanci a mzdy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6"/>
  <sheetViews>
    <sheetView zoomScaleNormal="100" workbookViewId="0">
      <selection activeCell="A34" sqref="A34:XFD34"/>
    </sheetView>
  </sheetViews>
  <sheetFormatPr defaultRowHeight="12.75"/>
  <cols>
    <col min="1" max="1" width="6.28515625" customWidth="1"/>
    <col min="2" max="2" width="68.28515625" customWidth="1"/>
    <col min="3" max="3" width="10.85546875" customWidth="1"/>
    <col min="4" max="4" width="12" customWidth="1"/>
    <col min="5" max="7" width="10.28515625" customWidth="1"/>
    <col min="8" max="8" width="0.28515625" hidden="1" customWidth="1"/>
    <col min="9" max="9" width="9.42578125" hidden="1" customWidth="1"/>
  </cols>
  <sheetData>
    <row r="2" spans="1:11" ht="15.75">
      <c r="F2" s="1"/>
      <c r="G2" s="237"/>
      <c r="H2" s="237"/>
      <c r="I2" s="237"/>
      <c r="J2" s="237"/>
    </row>
    <row r="3" spans="1:11">
      <c r="J3" s="3"/>
    </row>
    <row r="4" spans="1:11" ht="15.75">
      <c r="A4" s="704" t="s">
        <v>0</v>
      </c>
      <c r="B4" s="705"/>
      <c r="C4" s="1"/>
      <c r="D4" s="1"/>
      <c r="E4" s="3" t="s">
        <v>480</v>
      </c>
      <c r="G4" s="702"/>
      <c r="H4" s="703"/>
      <c r="I4" s="703"/>
      <c r="J4" s="703"/>
      <c r="K4" s="703"/>
    </row>
    <row r="5" spans="1:11" ht="15.75">
      <c r="A5" s="1"/>
      <c r="B5" s="237"/>
      <c r="C5" s="1"/>
      <c r="D5" s="1"/>
      <c r="E5" s="239"/>
      <c r="G5" s="475"/>
      <c r="H5" s="476"/>
      <c r="I5" s="476"/>
      <c r="J5" s="476"/>
      <c r="K5" s="476"/>
    </row>
    <row r="6" spans="1:11" ht="15" customHeight="1">
      <c r="A6" t="s">
        <v>483</v>
      </c>
      <c r="F6" s="706"/>
      <c r="G6" s="22"/>
      <c r="H6" s="12"/>
      <c r="I6" s="12"/>
      <c r="J6" s="12"/>
      <c r="K6" s="12"/>
    </row>
    <row r="7" spans="1:11" ht="16.5" customHeight="1" thickBot="1">
      <c r="E7" s="475" t="s">
        <v>217</v>
      </c>
      <c r="F7" s="707"/>
      <c r="G7" s="477"/>
      <c r="H7" s="12"/>
      <c r="I7" s="12"/>
      <c r="J7" s="12"/>
      <c r="K7" s="12"/>
    </row>
    <row r="8" spans="1:11" s="8" customFormat="1" ht="18.75" customHeight="1" thickBot="1">
      <c r="A8" s="696" t="s">
        <v>4</v>
      </c>
      <c r="B8" s="698" t="s">
        <v>239</v>
      </c>
      <c r="C8" s="696" t="s">
        <v>5</v>
      </c>
      <c r="D8" s="708" t="s">
        <v>403</v>
      </c>
      <c r="E8" s="709"/>
      <c r="F8" s="478"/>
      <c r="G8" s="244"/>
      <c r="H8" s="479"/>
      <c r="I8" s="479"/>
      <c r="J8" s="479"/>
      <c r="K8" s="479"/>
    </row>
    <row r="9" spans="1:11" s="8" customFormat="1" ht="12.75" customHeight="1" thickBot="1">
      <c r="A9" s="701"/>
      <c r="B9" s="699"/>
      <c r="C9" s="697"/>
      <c r="D9" s="585" t="s">
        <v>6</v>
      </c>
      <c r="E9" s="583" t="s">
        <v>7</v>
      </c>
      <c r="F9" s="478"/>
      <c r="G9" s="244"/>
      <c r="H9" s="479"/>
      <c r="I9" s="479"/>
      <c r="J9" s="479"/>
      <c r="K9" s="479"/>
    </row>
    <row r="10" spans="1:11" ht="13.5" thickBot="1">
      <c r="A10" s="701"/>
      <c r="B10" s="700"/>
      <c r="C10" s="697"/>
      <c r="D10" s="586" t="s">
        <v>399</v>
      </c>
      <c r="E10" s="584" t="s">
        <v>400</v>
      </c>
      <c r="F10" s="198"/>
      <c r="G10" s="198"/>
      <c r="H10" s="12"/>
      <c r="I10" s="12"/>
      <c r="J10" s="12"/>
      <c r="K10" s="12"/>
    </row>
    <row r="11" spans="1:11">
      <c r="A11" s="490">
        <v>1</v>
      </c>
      <c r="B11" s="496" t="s">
        <v>363</v>
      </c>
      <c r="C11" s="493" t="s">
        <v>364</v>
      </c>
      <c r="D11" s="26">
        <v>2383307</v>
      </c>
      <c r="E11" s="637">
        <v>437829</v>
      </c>
      <c r="F11" s="198"/>
      <c r="G11" s="198"/>
      <c r="H11" s="12"/>
      <c r="I11" s="12"/>
      <c r="J11" s="12"/>
      <c r="K11" s="12"/>
    </row>
    <row r="12" spans="1:11">
      <c r="A12" s="491">
        <v>2</v>
      </c>
      <c r="B12" s="497" t="s">
        <v>357</v>
      </c>
      <c r="C12" s="494">
        <v>601</v>
      </c>
      <c r="D12" s="26"/>
      <c r="E12" s="499"/>
      <c r="F12" s="198"/>
      <c r="G12" s="198"/>
      <c r="H12" s="12"/>
      <c r="I12" s="12"/>
      <c r="J12" s="12"/>
      <c r="K12" s="12"/>
    </row>
    <row r="13" spans="1:11">
      <c r="A13" s="491">
        <v>3</v>
      </c>
      <c r="B13" s="497" t="s">
        <v>358</v>
      </c>
      <c r="C13" s="494">
        <v>602</v>
      </c>
      <c r="D13" s="26">
        <v>2323057</v>
      </c>
      <c r="E13" s="499">
        <v>437829</v>
      </c>
      <c r="F13" s="198"/>
      <c r="G13" s="198"/>
      <c r="H13" s="12"/>
      <c r="I13" s="12"/>
      <c r="J13" s="12"/>
      <c r="K13" s="12"/>
    </row>
    <row r="14" spans="1:11">
      <c r="A14" s="491">
        <v>4</v>
      </c>
      <c r="B14" s="497" t="s">
        <v>8</v>
      </c>
      <c r="C14" s="494"/>
      <c r="D14" s="26"/>
      <c r="E14" s="499"/>
      <c r="F14" s="198"/>
      <c r="G14" s="198"/>
      <c r="H14" s="12"/>
      <c r="I14" s="12"/>
      <c r="J14" s="12"/>
      <c r="K14" s="12"/>
    </row>
    <row r="15" spans="1:11">
      <c r="A15" s="491">
        <v>5</v>
      </c>
      <c r="B15" s="497" t="s">
        <v>9</v>
      </c>
      <c r="C15" s="494"/>
      <c r="D15" s="26"/>
      <c r="E15" s="499"/>
      <c r="F15" s="198"/>
      <c r="G15" s="198"/>
      <c r="H15" s="12"/>
      <c r="I15" s="12"/>
      <c r="J15" s="12"/>
      <c r="K15" s="12"/>
    </row>
    <row r="16" spans="1:11">
      <c r="A16" s="491">
        <v>6</v>
      </c>
      <c r="B16" s="497" t="s">
        <v>10</v>
      </c>
      <c r="C16" s="494"/>
      <c r="D16" s="26"/>
      <c r="E16" s="499">
        <v>437829</v>
      </c>
      <c r="F16" s="198"/>
      <c r="G16" s="198"/>
      <c r="H16" s="12"/>
      <c r="I16" s="12"/>
      <c r="J16" s="12"/>
      <c r="K16" s="12"/>
    </row>
    <row r="17" spans="1:11">
      <c r="A17" s="491">
        <v>7</v>
      </c>
      <c r="B17" s="497" t="s">
        <v>11</v>
      </c>
      <c r="C17" s="494"/>
      <c r="D17" s="26"/>
      <c r="E17" s="499"/>
      <c r="F17" s="198"/>
      <c r="G17" s="198"/>
      <c r="H17" s="12"/>
      <c r="I17" s="12"/>
      <c r="J17" s="12"/>
      <c r="K17" s="12"/>
    </row>
    <row r="18" spans="1:11">
      <c r="A18" s="491">
        <v>8</v>
      </c>
      <c r="B18" s="497" t="s">
        <v>359</v>
      </c>
      <c r="C18" s="494">
        <v>603</v>
      </c>
      <c r="D18" s="26">
        <v>60250</v>
      </c>
      <c r="E18" s="499"/>
      <c r="F18" s="198"/>
      <c r="G18" s="198"/>
      <c r="H18" s="12"/>
      <c r="I18" s="12"/>
      <c r="J18" s="12"/>
      <c r="K18" s="12"/>
    </row>
    <row r="19" spans="1:11">
      <c r="A19" s="491">
        <v>9</v>
      </c>
      <c r="B19" s="497" t="s">
        <v>360</v>
      </c>
      <c r="C19" s="494">
        <v>604</v>
      </c>
      <c r="D19" s="26"/>
      <c r="E19" s="499"/>
      <c r="F19" s="198"/>
      <c r="G19" s="198"/>
      <c r="H19" s="12"/>
      <c r="I19" s="12"/>
      <c r="J19" s="12"/>
      <c r="K19" s="12"/>
    </row>
    <row r="20" spans="1:11">
      <c r="A20" s="491">
        <v>10</v>
      </c>
      <c r="B20" s="497" t="s">
        <v>12</v>
      </c>
      <c r="C20" s="494" t="s">
        <v>13</v>
      </c>
      <c r="D20" s="26">
        <v>175708.66</v>
      </c>
      <c r="E20" s="499"/>
      <c r="F20" s="198"/>
      <c r="G20" s="198"/>
      <c r="H20" s="12"/>
      <c r="I20" s="12"/>
      <c r="J20" s="12"/>
      <c r="K20" s="12"/>
    </row>
    <row r="21" spans="1:11">
      <c r="A21" s="491">
        <v>11</v>
      </c>
      <c r="B21" s="497" t="s">
        <v>14</v>
      </c>
      <c r="C21" s="494">
        <v>641.64200000000005</v>
      </c>
      <c r="D21" s="26"/>
      <c r="E21" s="499"/>
      <c r="F21" s="198"/>
      <c r="G21" s="198"/>
      <c r="H21" s="12"/>
      <c r="I21" s="12"/>
      <c r="J21" s="12"/>
      <c r="K21" s="12"/>
    </row>
    <row r="22" spans="1:11">
      <c r="A22" s="491">
        <v>12</v>
      </c>
      <c r="B22" s="497" t="s">
        <v>355</v>
      </c>
      <c r="C22" s="494">
        <v>644</v>
      </c>
      <c r="D22" s="26"/>
      <c r="E22" s="499"/>
      <c r="F22" s="198"/>
      <c r="G22" s="198"/>
      <c r="H22" s="12"/>
      <c r="I22" s="12"/>
      <c r="J22" s="12"/>
      <c r="K22" s="12"/>
    </row>
    <row r="23" spans="1:11">
      <c r="A23" s="491">
        <v>13</v>
      </c>
      <c r="B23" s="497" t="s">
        <v>356</v>
      </c>
      <c r="C23" s="494" t="s">
        <v>351</v>
      </c>
      <c r="D23" s="26"/>
      <c r="E23" s="499"/>
      <c r="F23" s="198"/>
      <c r="G23" s="198"/>
      <c r="H23" s="12"/>
      <c r="I23" s="12"/>
      <c r="J23" s="12"/>
      <c r="K23" s="12"/>
    </row>
    <row r="24" spans="1:11">
      <c r="A24" s="491">
        <v>14</v>
      </c>
      <c r="B24" s="497" t="s">
        <v>15</v>
      </c>
      <c r="C24" s="494">
        <v>648</v>
      </c>
      <c r="D24" s="26">
        <v>158969</v>
      </c>
      <c r="E24" s="499"/>
      <c r="F24" s="198"/>
      <c r="G24" s="198"/>
      <c r="H24" s="12"/>
      <c r="I24" s="12"/>
      <c r="J24" s="12"/>
      <c r="K24" s="12"/>
    </row>
    <row r="25" spans="1:11" s="12" customFormat="1">
      <c r="A25" s="491">
        <v>15</v>
      </c>
      <c r="B25" s="497" t="s">
        <v>16</v>
      </c>
      <c r="C25" s="494">
        <v>649</v>
      </c>
      <c r="D25" s="26">
        <v>16739.66</v>
      </c>
      <c r="E25" s="499"/>
      <c r="F25" s="198"/>
      <c r="G25" s="198"/>
    </row>
    <row r="26" spans="1:11" s="12" customFormat="1">
      <c r="A26" s="491">
        <v>16</v>
      </c>
      <c r="B26" s="497" t="s">
        <v>361</v>
      </c>
      <c r="C26" s="494" t="s">
        <v>352</v>
      </c>
      <c r="D26" s="26">
        <v>912.78</v>
      </c>
      <c r="E26" s="499"/>
      <c r="F26" s="198"/>
      <c r="G26" s="198"/>
    </row>
    <row r="27" spans="1:11" s="12" customFormat="1" ht="13.5" thickBot="1">
      <c r="A27" s="492">
        <v>17</v>
      </c>
      <c r="B27" s="498" t="s">
        <v>401</v>
      </c>
      <c r="C27" s="495" t="s">
        <v>362</v>
      </c>
      <c r="D27" s="440">
        <v>17326228</v>
      </c>
      <c r="E27" s="500"/>
      <c r="F27" s="198"/>
      <c r="G27" s="198"/>
    </row>
    <row r="28" spans="1:11" s="12" customFormat="1" ht="12.75" customHeight="1" thickBot="1">
      <c r="A28" s="503">
        <v>18</v>
      </c>
      <c r="B28" s="504" t="s">
        <v>402</v>
      </c>
      <c r="C28" s="501"/>
      <c r="D28" s="502">
        <f>D11+D20+D26+D27</f>
        <v>19886156.440000001</v>
      </c>
      <c r="E28" s="502">
        <f>E11+E20+E26+E27</f>
        <v>437829</v>
      </c>
      <c r="F28" s="198"/>
      <c r="G28" s="198"/>
    </row>
    <row r="29" spans="1:11" s="12" customFormat="1">
      <c r="A29" s="14"/>
      <c r="B29" s="15"/>
      <c r="C29"/>
      <c r="D29"/>
      <c r="E29"/>
      <c r="F29" s="449"/>
      <c r="G29" s="449"/>
    </row>
    <row r="30" spans="1:11" s="12" customFormat="1">
      <c r="A30" s="14"/>
      <c r="B30" s="15"/>
      <c r="C30" s="15"/>
      <c r="D30" s="16"/>
      <c r="E30" s="15"/>
      <c r="F30"/>
      <c r="G30"/>
      <c r="H30"/>
    </row>
    <row r="31" spans="1:11" s="12" customFormat="1">
      <c r="A31" s="14"/>
      <c r="B31" s="15"/>
      <c r="C31" s="15"/>
      <c r="D31" s="16"/>
      <c r="E31" s="15"/>
      <c r="F31" s="15"/>
      <c r="G31" s="15"/>
      <c r="H31" s="15"/>
    </row>
    <row r="32" spans="1:11" s="12" customFormat="1">
      <c r="A32" s="14"/>
      <c r="B32" s="15"/>
      <c r="C32"/>
      <c r="D32"/>
      <c r="E32"/>
      <c r="F32" s="15"/>
      <c r="G32" s="15"/>
      <c r="H32" s="15"/>
    </row>
    <row r="33" spans="1:11" s="12" customFormat="1">
      <c r="A33" s="14"/>
      <c r="B33" s="15"/>
      <c r="C33"/>
      <c r="D33"/>
      <c r="E33"/>
      <c r="F33"/>
      <c r="G33"/>
      <c r="H33"/>
    </row>
    <row r="34" spans="1:11" s="12" customFormat="1">
      <c r="A34" t="s">
        <v>500</v>
      </c>
      <c r="B34"/>
      <c r="C34"/>
      <c r="D34" s="17"/>
      <c r="E34" s="17"/>
      <c r="F34"/>
      <c r="G34"/>
      <c r="H34"/>
    </row>
    <row r="35" spans="1:11" s="12" customFormat="1">
      <c r="A35" s="14"/>
      <c r="B35" s="14"/>
      <c r="C35"/>
      <c r="D35"/>
      <c r="E35"/>
      <c r="F35" s="17"/>
    </row>
    <row r="36" spans="1:11" s="12" customFormat="1">
      <c r="A36"/>
      <c r="B36"/>
      <c r="C36"/>
      <c r="D36"/>
      <c r="E36"/>
      <c r="F36"/>
      <c r="G36"/>
      <c r="H36"/>
      <c r="I36"/>
      <c r="J36"/>
      <c r="K36"/>
    </row>
  </sheetData>
  <mergeCells count="7">
    <mergeCell ref="C8:C10"/>
    <mergeCell ref="B8:B10"/>
    <mergeCell ref="A8:A10"/>
    <mergeCell ref="G4:K4"/>
    <mergeCell ref="A4:B4"/>
    <mergeCell ref="F6:F7"/>
    <mergeCell ref="D8:E8"/>
  </mergeCells>
  <phoneticPr fontId="3" type="noConversion"/>
  <pageMargins left="0.62992125984251968" right="0.31496062992125984" top="1.1023622047244095" bottom="0.31496062992125984" header="0.55118110236220474" footer="0.31496062992125984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5"/>
  <sheetViews>
    <sheetView topLeftCell="A8" zoomScaleNormal="100" workbookViewId="0">
      <selection activeCell="D34" sqref="D34"/>
    </sheetView>
  </sheetViews>
  <sheetFormatPr defaultRowHeight="12.75"/>
  <cols>
    <col min="1" max="1" width="2.42578125" style="371" customWidth="1"/>
    <col min="2" max="2" width="42" style="371" customWidth="1"/>
    <col min="3" max="3" width="13.85546875" style="371" customWidth="1"/>
    <col min="4" max="4" width="14.85546875" style="371" customWidth="1"/>
    <col min="5" max="5" width="16.42578125" style="371" customWidth="1"/>
    <col min="6" max="16384" width="9.140625" style="371"/>
  </cols>
  <sheetData>
    <row r="1" spans="1:10">
      <c r="E1" s="387" t="s">
        <v>294</v>
      </c>
    </row>
    <row r="2" spans="1:10" ht="15.75">
      <c r="A2" s="370" t="s">
        <v>434</v>
      </c>
    </row>
    <row r="4" spans="1:10">
      <c r="A4" s="731" t="s">
        <v>483</v>
      </c>
      <c r="B4" s="731"/>
    </row>
    <row r="6" spans="1:10" ht="13.5" thickBot="1">
      <c r="A6" s="372"/>
      <c r="E6" s="387" t="s">
        <v>415</v>
      </c>
    </row>
    <row r="7" spans="1:10" ht="13.5" thickBot="1">
      <c r="A7" s="372"/>
      <c r="C7" s="866" t="s">
        <v>436</v>
      </c>
      <c r="D7" s="867"/>
      <c r="E7" s="868"/>
    </row>
    <row r="8" spans="1:10" ht="12.75" customHeight="1">
      <c r="A8" s="869"/>
      <c r="B8" s="871" t="s">
        <v>256</v>
      </c>
      <c r="C8" s="873" t="s">
        <v>435</v>
      </c>
      <c r="D8" s="875" t="s">
        <v>148</v>
      </c>
      <c r="E8" s="876"/>
      <c r="F8" s="373"/>
      <c r="G8" s="373"/>
      <c r="H8" s="373"/>
      <c r="I8" s="373"/>
      <c r="J8" s="373"/>
    </row>
    <row r="9" spans="1:10" ht="51.75" thickBot="1">
      <c r="A9" s="870"/>
      <c r="B9" s="872"/>
      <c r="C9" s="874" t="s">
        <v>149</v>
      </c>
      <c r="D9" s="421" t="s">
        <v>257</v>
      </c>
      <c r="E9" s="422" t="s">
        <v>334</v>
      </c>
      <c r="F9" s="373"/>
      <c r="G9" s="373"/>
      <c r="H9" s="373"/>
      <c r="I9" s="373"/>
      <c r="J9" s="373"/>
    </row>
    <row r="10" spans="1:10" ht="17.100000000000001" customHeight="1" thickBot="1">
      <c r="A10" s="419">
        <v>8</v>
      </c>
      <c r="B10" s="374" t="s">
        <v>333</v>
      </c>
      <c r="C10" s="625">
        <f>SUM(C11:C15)</f>
        <v>151916</v>
      </c>
      <c r="D10" s="625">
        <f>SUM(D11:D15)</f>
        <v>151916</v>
      </c>
      <c r="E10" s="625">
        <f>SUM(E11:E15)</f>
        <v>0</v>
      </c>
    </row>
    <row r="11" spans="1:10" ht="17.100000000000001" customHeight="1">
      <c r="A11" s="420"/>
      <c r="B11" s="375" t="s">
        <v>332</v>
      </c>
      <c r="C11" s="627"/>
      <c r="D11" s="627"/>
      <c r="E11" s="628"/>
    </row>
    <row r="12" spans="1:10" ht="17.100000000000001" customHeight="1">
      <c r="A12" s="420"/>
      <c r="B12" s="376" t="s">
        <v>492</v>
      </c>
      <c r="C12" s="629">
        <v>151916</v>
      </c>
      <c r="D12" s="629">
        <v>151916</v>
      </c>
      <c r="E12" s="630">
        <v>0</v>
      </c>
    </row>
    <row r="13" spans="1:10" ht="17.100000000000001" customHeight="1">
      <c r="A13" s="420"/>
      <c r="B13" s="376"/>
      <c r="C13" s="629"/>
      <c r="D13" s="629"/>
      <c r="E13" s="630"/>
    </row>
    <row r="14" spans="1:10" ht="17.100000000000001" customHeight="1">
      <c r="A14" s="420"/>
      <c r="B14" s="376"/>
      <c r="C14" s="629"/>
      <c r="D14" s="629"/>
      <c r="E14" s="630"/>
    </row>
    <row r="15" spans="1:10" ht="17.100000000000001" customHeight="1" thickBot="1">
      <c r="A15" s="420"/>
      <c r="B15" s="377"/>
      <c r="C15" s="631"/>
      <c r="D15" s="631"/>
      <c r="E15" s="632"/>
    </row>
    <row r="16" spans="1:10" ht="17.100000000000001" customHeight="1" thickBot="1">
      <c r="A16" s="419">
        <v>9</v>
      </c>
      <c r="B16" s="374" t="s">
        <v>154</v>
      </c>
      <c r="C16" s="625">
        <f>SUM(C17:C21)</f>
        <v>82394</v>
      </c>
      <c r="D16" s="625">
        <f>SUM(D17:D21)</f>
        <v>82394</v>
      </c>
      <c r="E16" s="625">
        <f>SUM(E17:E21)</f>
        <v>0</v>
      </c>
    </row>
    <row r="17" spans="1:5" ht="17.100000000000001" customHeight="1">
      <c r="A17" s="420"/>
      <c r="B17" s="375" t="s">
        <v>331</v>
      </c>
      <c r="C17" s="627"/>
      <c r="D17" s="627"/>
      <c r="E17" s="628"/>
    </row>
    <row r="18" spans="1:5" ht="17.100000000000001" customHeight="1">
      <c r="A18" s="420"/>
      <c r="B18" s="376" t="s">
        <v>493</v>
      </c>
      <c r="C18" s="629">
        <v>82394</v>
      </c>
      <c r="D18" s="629">
        <v>82394</v>
      </c>
      <c r="E18" s="630">
        <v>0</v>
      </c>
    </row>
    <row r="19" spans="1:5" ht="17.100000000000001" customHeight="1">
      <c r="A19" s="420"/>
      <c r="B19" s="376"/>
      <c r="C19" s="629"/>
      <c r="D19" s="629"/>
      <c r="E19" s="630"/>
    </row>
    <row r="20" spans="1:5" ht="17.100000000000001" customHeight="1">
      <c r="A20" s="420"/>
      <c r="B20" s="376"/>
      <c r="C20" s="629"/>
      <c r="D20" s="629"/>
      <c r="E20" s="630"/>
    </row>
    <row r="21" spans="1:5" ht="17.100000000000001" customHeight="1" thickBot="1">
      <c r="A21" s="420"/>
      <c r="B21" s="377"/>
      <c r="C21" s="631"/>
      <c r="D21" s="631"/>
      <c r="E21" s="632"/>
    </row>
    <row r="22" spans="1:5" ht="17.100000000000001" customHeight="1" thickBot="1">
      <c r="A22" s="419">
        <v>10</v>
      </c>
      <c r="B22" s="374" t="s">
        <v>156</v>
      </c>
      <c r="C22" s="625">
        <v>0</v>
      </c>
      <c r="D22" s="633">
        <v>0</v>
      </c>
      <c r="E22" s="626">
        <v>0</v>
      </c>
    </row>
    <row r="23" spans="1:5" ht="17.100000000000001" customHeight="1">
      <c r="A23" s="420"/>
      <c r="B23" s="375" t="s">
        <v>330</v>
      </c>
      <c r="C23" s="627"/>
      <c r="D23" s="627"/>
      <c r="E23" s="628"/>
    </row>
    <row r="24" spans="1:5" ht="17.100000000000001" customHeight="1">
      <c r="A24" s="420"/>
      <c r="B24" s="376"/>
      <c r="C24" s="629"/>
      <c r="D24" s="629"/>
      <c r="E24" s="630"/>
    </row>
    <row r="25" spans="1:5" ht="17.100000000000001" customHeight="1">
      <c r="A25" s="420"/>
      <c r="B25" s="376"/>
      <c r="C25" s="629"/>
      <c r="D25" s="629"/>
      <c r="E25" s="630"/>
    </row>
    <row r="26" spans="1:5" ht="17.100000000000001" customHeight="1" thickBot="1">
      <c r="A26" s="420"/>
      <c r="B26" s="377"/>
      <c r="C26" s="631"/>
      <c r="D26" s="631"/>
      <c r="E26" s="632"/>
    </row>
    <row r="27" spans="1:5" ht="17.100000000000001" customHeight="1" thickBot="1">
      <c r="A27" s="419">
        <v>11</v>
      </c>
      <c r="B27" s="374" t="s">
        <v>258</v>
      </c>
      <c r="C27" s="625">
        <v>0</v>
      </c>
      <c r="D27" s="633">
        <v>0</v>
      </c>
      <c r="E27" s="626">
        <v>0</v>
      </c>
    </row>
    <row r="28" spans="1:5" ht="17.100000000000001" customHeight="1" thickBot="1">
      <c r="A28" s="420"/>
      <c r="B28" s="378"/>
      <c r="C28" s="634"/>
      <c r="D28" s="634"/>
      <c r="E28" s="635"/>
    </row>
    <row r="29" spans="1:5" ht="17.100000000000001" customHeight="1" thickBot="1">
      <c r="A29" s="419">
        <v>12</v>
      </c>
      <c r="B29" s="374" t="s">
        <v>259</v>
      </c>
      <c r="C29" s="625">
        <v>262000</v>
      </c>
      <c r="D29" s="633">
        <v>262000</v>
      </c>
      <c r="E29" s="626">
        <v>0</v>
      </c>
    </row>
    <row r="30" spans="1:5" ht="17.100000000000001" customHeight="1" thickBot="1">
      <c r="A30" s="418"/>
      <c r="B30" s="379"/>
      <c r="C30" s="634"/>
      <c r="D30" s="634"/>
      <c r="E30" s="635"/>
    </row>
    <row r="31" spans="1:5" ht="17.100000000000001" customHeight="1" thickBot="1">
      <c r="A31" s="417">
        <v>13</v>
      </c>
      <c r="B31" s="403" t="s">
        <v>437</v>
      </c>
      <c r="C31" s="636">
        <f>C10+C16+C29</f>
        <v>496310</v>
      </c>
      <c r="D31" s="636">
        <f>D10+D16+D29</f>
        <v>496310</v>
      </c>
      <c r="E31" s="636">
        <f>E10+E16+E29</f>
        <v>0</v>
      </c>
    </row>
    <row r="33" spans="2:5">
      <c r="B33" s="371" t="s">
        <v>491</v>
      </c>
      <c r="D33" s="371" t="s">
        <v>505</v>
      </c>
      <c r="E33" s="380"/>
    </row>
    <row r="34" spans="2:5">
      <c r="E34" s="380"/>
    </row>
    <row r="36" spans="2:5" ht="18" customHeight="1">
      <c r="B36" s="371" t="s">
        <v>490</v>
      </c>
    </row>
    <row r="38" spans="2:5">
      <c r="B38" s="371" t="s">
        <v>278</v>
      </c>
    </row>
    <row r="39" spans="2:5">
      <c r="B39" s="371" t="s">
        <v>288</v>
      </c>
    </row>
    <row r="40" spans="2:5">
      <c r="B40" s="381" t="s">
        <v>279</v>
      </c>
    </row>
    <row r="41" spans="2:5">
      <c r="B41" s="371" t="s">
        <v>329</v>
      </c>
      <c r="C41" s="371" t="s">
        <v>328</v>
      </c>
    </row>
    <row r="42" spans="2:5">
      <c r="B42" s="371" t="s">
        <v>280</v>
      </c>
    </row>
    <row r="43" spans="2:5">
      <c r="B43" s="865" t="s">
        <v>349</v>
      </c>
      <c r="C43" s="865"/>
      <c r="D43" s="865"/>
    </row>
    <row r="44" spans="2:5">
      <c r="B44" s="382" t="s">
        <v>287</v>
      </c>
    </row>
    <row r="45" spans="2:5">
      <c r="B45" s="382" t="s">
        <v>281</v>
      </c>
    </row>
  </sheetData>
  <mergeCells count="7">
    <mergeCell ref="B43:D43"/>
    <mergeCell ref="A4:B4"/>
    <mergeCell ref="C7:E7"/>
    <mergeCell ref="A8:A9"/>
    <mergeCell ref="B8:B9"/>
    <mergeCell ref="C8:C9"/>
    <mergeCell ref="D8:E8"/>
  </mergeCell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7"/>
  <sheetViews>
    <sheetView topLeftCell="A4" workbookViewId="0">
      <selection activeCell="B9" sqref="B9"/>
    </sheetView>
  </sheetViews>
  <sheetFormatPr defaultRowHeight="12.75"/>
  <cols>
    <col min="1" max="1" width="23.7109375" customWidth="1"/>
    <col min="2" max="3" width="9.5703125" customWidth="1"/>
    <col min="4" max="4" width="18.7109375" customWidth="1"/>
    <col min="5" max="5" width="10" customWidth="1"/>
    <col min="6" max="6" width="11.42578125" customWidth="1"/>
    <col min="7" max="7" width="12.140625" customWidth="1"/>
  </cols>
  <sheetData>
    <row r="1" spans="1:8" ht="15">
      <c r="A1" s="124"/>
      <c r="B1" s="124"/>
    </row>
    <row r="2" spans="1:8" ht="15.75">
      <c r="A2" s="125" t="s">
        <v>99</v>
      </c>
      <c r="B2" s="4"/>
      <c r="C2" s="19"/>
      <c r="D2" s="4"/>
      <c r="E2" s="4"/>
      <c r="F2" s="4"/>
    </row>
    <row r="3" spans="1:8" ht="15.75">
      <c r="A3" s="125" t="s">
        <v>100</v>
      </c>
      <c r="B3" s="4"/>
      <c r="C3" s="4"/>
      <c r="D3" s="4"/>
      <c r="E3" s="4"/>
      <c r="F3" s="4"/>
    </row>
    <row r="4" spans="1:8">
      <c r="A4" s="37" t="s">
        <v>1</v>
      </c>
      <c r="D4" s="2"/>
    </row>
    <row r="6" spans="1:8">
      <c r="G6" s="126" t="s">
        <v>135</v>
      </c>
      <c r="H6" s="127"/>
    </row>
    <row r="7" spans="1:8" ht="13.5" thickBot="1">
      <c r="G7" s="5" t="s">
        <v>18</v>
      </c>
    </row>
    <row r="8" spans="1:8">
      <c r="A8" s="128"/>
      <c r="B8" s="6" t="s">
        <v>101</v>
      </c>
      <c r="C8" s="129" t="s">
        <v>102</v>
      </c>
      <c r="D8" s="130"/>
      <c r="E8" s="7" t="s">
        <v>101</v>
      </c>
      <c r="F8" s="20" t="s">
        <v>103</v>
      </c>
      <c r="G8" s="131" t="s">
        <v>104</v>
      </c>
    </row>
    <row r="9" spans="1:8">
      <c r="A9" s="132" t="s">
        <v>105</v>
      </c>
      <c r="B9" s="133">
        <v>2001</v>
      </c>
      <c r="C9" s="9" t="s">
        <v>106</v>
      </c>
      <c r="D9" s="11" t="s">
        <v>107</v>
      </c>
      <c r="E9" s="134" t="s">
        <v>108</v>
      </c>
      <c r="F9" s="135"/>
      <c r="G9" s="136" t="s">
        <v>109</v>
      </c>
    </row>
    <row r="10" spans="1:8" ht="11.25" customHeight="1" thickBot="1">
      <c r="A10" s="137"/>
      <c r="B10" s="138">
        <v>1</v>
      </c>
      <c r="C10" s="139">
        <v>2</v>
      </c>
      <c r="D10" s="140">
        <v>3</v>
      </c>
      <c r="E10" s="141">
        <v>4</v>
      </c>
      <c r="F10" s="142" t="s">
        <v>110</v>
      </c>
      <c r="G10" s="143" t="s">
        <v>111</v>
      </c>
    </row>
    <row r="11" spans="1:8">
      <c r="A11" s="132"/>
      <c r="B11" s="144"/>
      <c r="C11" s="145"/>
      <c r="D11" s="146"/>
      <c r="E11" s="147"/>
      <c r="F11" s="13"/>
      <c r="G11" s="148"/>
    </row>
    <row r="12" spans="1:8">
      <c r="A12" s="132" t="s">
        <v>112</v>
      </c>
      <c r="B12" s="144"/>
      <c r="C12" s="144"/>
      <c r="D12" s="149"/>
      <c r="E12" s="150"/>
      <c r="F12" s="151" t="str">
        <f>IF(E12=0," ", (E12-D12))</f>
        <v xml:space="preserve"> </v>
      </c>
      <c r="G12" s="148" t="str">
        <f>IF(B12=0," ",(E12/B12))</f>
        <v xml:space="preserve"> </v>
      </c>
    </row>
    <row r="13" spans="1:8">
      <c r="A13" s="132" t="s">
        <v>113</v>
      </c>
      <c r="B13" s="144"/>
      <c r="C13" s="144"/>
      <c r="D13" s="149"/>
      <c r="E13" s="150"/>
      <c r="F13" s="151"/>
      <c r="G13" s="148"/>
    </row>
    <row r="14" spans="1:8">
      <c r="A14" s="132"/>
      <c r="B14" s="144"/>
      <c r="C14" s="144"/>
      <c r="D14" s="149"/>
      <c r="E14" s="150"/>
      <c r="F14" s="151"/>
      <c r="G14" s="148"/>
    </row>
    <row r="15" spans="1:8">
      <c r="A15" s="132" t="s">
        <v>114</v>
      </c>
      <c r="B15" s="144"/>
      <c r="C15" s="144"/>
      <c r="D15" s="149"/>
      <c r="E15" s="150"/>
      <c r="F15" s="151"/>
      <c r="G15" s="148"/>
    </row>
    <row r="16" spans="1:8">
      <c r="A16" s="132" t="s">
        <v>115</v>
      </c>
      <c r="B16" s="144"/>
      <c r="C16" s="144"/>
      <c r="D16" s="149"/>
      <c r="E16" s="150"/>
      <c r="F16" s="151" t="str">
        <f>IF(E16=0," ", (E16-D16))</f>
        <v xml:space="preserve"> </v>
      </c>
      <c r="G16" s="148" t="str">
        <f>IF(B16=0," ",(E16/B16))</f>
        <v xml:space="preserve"> </v>
      </c>
    </row>
    <row r="17" spans="1:7">
      <c r="A17" s="132" t="s">
        <v>116</v>
      </c>
      <c r="B17" s="144"/>
      <c r="C17" s="144"/>
      <c r="D17" s="149"/>
      <c r="E17" s="150"/>
      <c r="F17" s="151"/>
      <c r="G17" s="148"/>
    </row>
    <row r="18" spans="1:7">
      <c r="A18" s="132"/>
      <c r="B18" s="144"/>
      <c r="C18" s="144"/>
      <c r="D18" s="149"/>
      <c r="E18" s="150"/>
      <c r="F18" s="151"/>
      <c r="G18" s="148"/>
    </row>
    <row r="19" spans="1:7">
      <c r="A19" s="132" t="s">
        <v>117</v>
      </c>
      <c r="B19" s="144"/>
      <c r="C19" s="144"/>
      <c r="D19" s="149"/>
      <c r="E19" s="150"/>
      <c r="F19" s="151"/>
      <c r="G19" s="148"/>
    </row>
    <row r="20" spans="1:7">
      <c r="A20" s="132" t="s">
        <v>118</v>
      </c>
      <c r="B20" s="144"/>
      <c r="C20" s="144"/>
      <c r="D20" s="149"/>
      <c r="E20" s="150"/>
      <c r="F20" s="151" t="str">
        <f>IF(E20=0," ", (E20-D20))</f>
        <v xml:space="preserve"> </v>
      </c>
      <c r="G20" s="148" t="str">
        <f>IF(B20=0," ",(E20/B20))</f>
        <v xml:space="preserve"> </v>
      </c>
    </row>
    <row r="21" spans="1:7">
      <c r="A21" s="132" t="s">
        <v>119</v>
      </c>
      <c r="B21" s="144"/>
      <c r="C21" s="144"/>
      <c r="D21" s="149"/>
      <c r="E21" s="150"/>
      <c r="F21" s="151"/>
      <c r="G21" s="148"/>
    </row>
    <row r="22" spans="1:7">
      <c r="A22" s="132"/>
      <c r="B22" s="144"/>
      <c r="C22" s="144"/>
      <c r="D22" s="149"/>
      <c r="E22" s="150"/>
      <c r="F22" s="151"/>
      <c r="G22" s="148"/>
    </row>
    <row r="23" spans="1:7">
      <c r="A23" s="132" t="s">
        <v>120</v>
      </c>
      <c r="B23" s="144"/>
      <c r="C23" s="144"/>
      <c r="D23" s="149"/>
      <c r="E23" s="150"/>
      <c r="F23" s="151"/>
      <c r="G23" s="148"/>
    </row>
    <row r="24" spans="1:7">
      <c r="A24" s="132" t="s">
        <v>121</v>
      </c>
      <c r="B24" s="144"/>
      <c r="C24" s="144"/>
      <c r="D24" s="149"/>
      <c r="E24" s="150"/>
      <c r="F24" s="151" t="str">
        <f>IF(E24=0," ", (E24-D24))</f>
        <v xml:space="preserve"> </v>
      </c>
      <c r="G24" s="148" t="str">
        <f>IF(B24=0," ",(E24/B24))</f>
        <v xml:space="preserve"> </v>
      </c>
    </row>
    <row r="25" spans="1:7">
      <c r="A25" s="152"/>
      <c r="B25" s="144"/>
      <c r="C25" s="144"/>
      <c r="D25" s="149"/>
      <c r="E25" s="150"/>
      <c r="F25" s="151"/>
      <c r="G25" s="148"/>
    </row>
    <row r="26" spans="1:7">
      <c r="A26" s="152" t="s">
        <v>122</v>
      </c>
      <c r="B26" s="144"/>
      <c r="C26" s="144"/>
      <c r="D26" s="149"/>
      <c r="E26" s="150"/>
      <c r="F26" s="151"/>
      <c r="G26" s="148"/>
    </row>
    <row r="27" spans="1:7">
      <c r="A27" s="132" t="s">
        <v>123</v>
      </c>
      <c r="B27" s="144"/>
      <c r="C27" s="144"/>
      <c r="D27" s="149"/>
      <c r="E27" s="150"/>
      <c r="F27" s="151" t="str">
        <f>IF(E27=0," ", (E27-D27))</f>
        <v xml:space="preserve"> </v>
      </c>
      <c r="G27" s="148" t="str">
        <f>IF(B27=0," ",(E27/B27))</f>
        <v xml:space="preserve"> </v>
      </c>
    </row>
    <row r="28" spans="1:7">
      <c r="A28" s="152" t="s">
        <v>124</v>
      </c>
      <c r="B28" s="144"/>
      <c r="C28" s="144" t="s">
        <v>125</v>
      </c>
      <c r="D28" s="149"/>
      <c r="E28" s="150"/>
      <c r="F28" s="151"/>
      <c r="G28" s="148"/>
    </row>
    <row r="29" spans="1:7">
      <c r="A29" s="132"/>
      <c r="B29" s="144"/>
      <c r="C29" s="144"/>
      <c r="D29" s="149"/>
      <c r="E29" s="150"/>
      <c r="F29" s="151" t="str">
        <f>IF(E29=0," ", (E29-D29))</f>
        <v xml:space="preserve"> </v>
      </c>
      <c r="G29" s="148" t="str">
        <f>IF(B29=0," ",(E29/B29))</f>
        <v xml:space="preserve"> </v>
      </c>
    </row>
    <row r="30" spans="1:7">
      <c r="A30" s="152" t="s">
        <v>126</v>
      </c>
      <c r="B30" s="144"/>
      <c r="C30" s="144"/>
      <c r="D30" s="149"/>
      <c r="E30" s="150"/>
      <c r="F30" s="151"/>
      <c r="G30" s="148"/>
    </row>
    <row r="31" spans="1:7">
      <c r="A31" s="152" t="s">
        <v>127</v>
      </c>
      <c r="B31" s="144"/>
      <c r="C31" s="144"/>
      <c r="D31" s="149"/>
      <c r="E31" s="150"/>
      <c r="F31" s="151"/>
      <c r="G31" s="148"/>
    </row>
    <row r="32" spans="1:7">
      <c r="A32" s="132"/>
      <c r="B32" s="144"/>
      <c r="C32" s="144"/>
      <c r="D32" s="149"/>
      <c r="E32" s="150"/>
      <c r="F32" s="151" t="str">
        <f>IF(E32=0," ", (E32-D32))</f>
        <v xml:space="preserve"> </v>
      </c>
      <c r="G32" s="148" t="str">
        <f>IF(B32=0," ",(E32/B32))</f>
        <v xml:space="preserve"> </v>
      </c>
    </row>
    <row r="33" spans="1:8">
      <c r="A33" s="132" t="s">
        <v>128</v>
      </c>
      <c r="B33" s="144"/>
      <c r="C33" s="144"/>
      <c r="D33" s="149"/>
      <c r="E33" s="150"/>
      <c r="F33" s="151"/>
      <c r="G33" s="148"/>
    </row>
    <row r="34" spans="1:8">
      <c r="A34" s="132" t="s">
        <v>129</v>
      </c>
      <c r="B34" s="144"/>
      <c r="C34" s="144"/>
      <c r="D34" s="149"/>
      <c r="E34" s="150"/>
      <c r="F34" s="151" t="str">
        <f t="shared" ref="F34:F39" si="0">IF(E34=0," ", (E34-D34))</f>
        <v xml:space="preserve"> </v>
      </c>
      <c r="G34" s="148" t="str">
        <f t="shared" ref="G34:G39" si="1">IF(B34=0," ",(E34/B34))</f>
        <v xml:space="preserve"> </v>
      </c>
    </row>
    <row r="35" spans="1:8">
      <c r="A35" s="132"/>
      <c r="B35" s="144"/>
      <c r="C35" s="144"/>
      <c r="D35" s="149"/>
      <c r="E35" s="150"/>
      <c r="F35" s="151" t="str">
        <f t="shared" si="0"/>
        <v xml:space="preserve"> </v>
      </c>
      <c r="G35" s="148" t="str">
        <f t="shared" si="1"/>
        <v xml:space="preserve"> </v>
      </c>
    </row>
    <row r="36" spans="1:8">
      <c r="A36" s="132"/>
      <c r="B36" s="144"/>
      <c r="C36" s="144"/>
      <c r="D36" s="149"/>
      <c r="E36" s="150"/>
      <c r="F36" s="151" t="str">
        <f t="shared" si="0"/>
        <v xml:space="preserve"> </v>
      </c>
      <c r="G36" s="148" t="str">
        <f t="shared" si="1"/>
        <v xml:space="preserve"> </v>
      </c>
    </row>
    <row r="37" spans="1:8">
      <c r="A37" s="132"/>
      <c r="B37" s="144"/>
      <c r="C37" s="144"/>
      <c r="D37" s="149"/>
      <c r="E37" s="150"/>
      <c r="F37" s="151" t="str">
        <f t="shared" si="0"/>
        <v xml:space="preserve"> </v>
      </c>
      <c r="G37" s="148" t="str">
        <f t="shared" si="1"/>
        <v xml:space="preserve"> </v>
      </c>
    </row>
    <row r="38" spans="1:8">
      <c r="A38" s="132"/>
      <c r="B38" s="144"/>
      <c r="C38" s="144"/>
      <c r="D38" s="149"/>
      <c r="E38" s="150"/>
      <c r="F38" s="151" t="str">
        <f t="shared" si="0"/>
        <v xml:space="preserve"> </v>
      </c>
      <c r="G38" s="148" t="str">
        <f t="shared" si="1"/>
        <v xml:space="preserve"> </v>
      </c>
    </row>
    <row r="39" spans="1:8" ht="13.5" thickBot="1">
      <c r="A39" s="137"/>
      <c r="B39" s="153"/>
      <c r="C39" s="153"/>
      <c r="D39" s="154"/>
      <c r="E39" s="155"/>
      <c r="F39" s="151" t="str">
        <f t="shared" si="0"/>
        <v xml:space="preserve"> </v>
      </c>
      <c r="G39" s="148" t="str">
        <f t="shared" si="1"/>
        <v xml:space="preserve"> </v>
      </c>
    </row>
    <row r="40" spans="1:8" ht="13.5" thickBot="1">
      <c r="A40" s="156" t="s">
        <v>130</v>
      </c>
      <c r="B40" s="157" t="str">
        <f>IF(B12=0," ",SUM(B12,B16,B20,B24,B27,B29,B32,#REF!,#REF!,#REF!,#REF!))</f>
        <v xml:space="preserve"> </v>
      </c>
      <c r="C40" s="157" t="str">
        <f>IF(C12=0," ",SUM(C12,C16,C20,C24,C27,C29,C32,#REF!,#REF!,#REF!,#REF!))</f>
        <v xml:space="preserve"> </v>
      </c>
      <c r="D40" s="157" t="str">
        <f>IF(D12=0," ",SUM(D12,D16,D20,D24,D27,D29,D32,#REF!,#REF!,#REF!,#REF!))</f>
        <v xml:space="preserve"> </v>
      </c>
      <c r="E40" s="157" t="str">
        <f>IF(E12=0," ",SUM(E12,E16,E20,E24,E27,E29,E32,#REF!,#REF!,#REF!,#REF!))</f>
        <v xml:space="preserve"> </v>
      </c>
      <c r="F40" s="158"/>
      <c r="G40" s="157"/>
    </row>
    <row r="41" spans="1:8">
      <c r="A41" s="15" t="s">
        <v>131</v>
      </c>
      <c r="B41" s="15"/>
      <c r="C41" s="15"/>
      <c r="D41" s="15"/>
      <c r="E41" s="15"/>
      <c r="F41" s="15"/>
      <c r="G41" s="15"/>
      <c r="H41" s="15"/>
    </row>
    <row r="42" spans="1:8">
      <c r="E42" s="15"/>
    </row>
    <row r="43" spans="1:8">
      <c r="A43" s="159"/>
      <c r="B43" s="160"/>
      <c r="C43" s="15"/>
      <c r="D43" s="15"/>
    </row>
    <row r="47" spans="1:8">
      <c r="A47" s="161" t="s">
        <v>132</v>
      </c>
      <c r="B47" s="15"/>
      <c r="C47" s="161" t="s">
        <v>133</v>
      </c>
      <c r="D47" s="15"/>
      <c r="E47" s="161" t="s">
        <v>64</v>
      </c>
      <c r="F47" s="161" t="s">
        <v>134</v>
      </c>
    </row>
  </sheetData>
  <phoneticPr fontId="3" type="noConversion"/>
  <pageMargins left="0.52" right="0.28999999999999998" top="0.984251969" bottom="0.984251969" header="0.47" footer="0.4921259845"/>
  <pageSetup paperSize="9" orientation="portrait" horizontalDpi="300" verticalDpi="300" r:id="rId1"/>
  <headerFooter alignWithMargins="0">
    <oddHeader xml:space="preserve">&amp;C
&amp;R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F5" sqref="F5"/>
    </sheetView>
  </sheetViews>
  <sheetFormatPr defaultRowHeight="12.75"/>
  <cols>
    <col min="1" max="1" width="4.85546875" style="111" customWidth="1"/>
    <col min="2" max="2" width="49.5703125" style="111" customWidth="1"/>
    <col min="3" max="3" width="3.7109375" style="111" customWidth="1"/>
    <col min="4" max="4" width="13.140625" style="111" customWidth="1"/>
    <col min="5" max="5" width="12.7109375" style="111" customWidth="1"/>
    <col min="6" max="16384" width="9.140625" style="111"/>
  </cols>
  <sheetData>
    <row r="1" spans="1:6">
      <c r="A1" s="32"/>
      <c r="B1" s="32"/>
      <c r="C1" s="32"/>
      <c r="D1" s="32"/>
      <c r="E1" s="32"/>
      <c r="F1" s="33"/>
    </row>
    <row r="2" spans="1:6" ht="15.75">
      <c r="A2" s="32"/>
      <c r="B2" s="35" t="s">
        <v>38</v>
      </c>
      <c r="C2" s="32"/>
      <c r="D2" s="32"/>
      <c r="E2" s="32"/>
      <c r="F2" s="32"/>
    </row>
    <row r="3" spans="1:6" ht="15.75">
      <c r="A3" s="32"/>
      <c r="B3" s="36" t="s">
        <v>80</v>
      </c>
      <c r="C3" s="35"/>
      <c r="D3" s="32"/>
      <c r="E3" s="32"/>
      <c r="F3" s="32"/>
    </row>
    <row r="4" spans="1:6" ht="15">
      <c r="A4" s="37" t="s">
        <v>138</v>
      </c>
      <c r="B4" s="38"/>
      <c r="C4" s="38"/>
      <c r="D4" s="32"/>
      <c r="E4" s="32"/>
      <c r="F4" s="39"/>
    </row>
    <row r="5" spans="1:6" ht="24.75" customHeight="1" thickBot="1">
      <c r="A5" s="112" t="s">
        <v>81</v>
      </c>
      <c r="B5" s="40"/>
      <c r="C5" s="40"/>
      <c r="D5" s="32"/>
      <c r="E5" s="32"/>
      <c r="F5" s="41" t="s">
        <v>137</v>
      </c>
    </row>
    <row r="6" spans="1:6">
      <c r="A6" s="113" t="s">
        <v>40</v>
      </c>
      <c r="B6" s="114"/>
      <c r="C6" s="114"/>
      <c r="D6" s="45"/>
      <c r="E6" s="45"/>
      <c r="F6" s="46" t="s">
        <v>41</v>
      </c>
    </row>
    <row r="7" spans="1:6">
      <c r="A7" s="115" t="s">
        <v>42</v>
      </c>
      <c r="B7" s="48" t="s">
        <v>43</v>
      </c>
      <c r="C7" s="116"/>
      <c r="D7" s="51" t="s">
        <v>2</v>
      </c>
      <c r="E7" s="51" t="s">
        <v>3</v>
      </c>
      <c r="F7" s="52" t="s">
        <v>44</v>
      </c>
    </row>
    <row r="8" spans="1:6" ht="13.5" thickBot="1">
      <c r="A8" s="117"/>
      <c r="B8" s="118"/>
      <c r="C8" s="118"/>
      <c r="D8" s="57">
        <v>1</v>
      </c>
      <c r="E8" s="57">
        <v>2</v>
      </c>
      <c r="F8" s="58" t="s">
        <v>66</v>
      </c>
    </row>
    <row r="9" spans="1:6" ht="18.95" customHeight="1">
      <c r="A9" s="59">
        <v>1</v>
      </c>
      <c r="B9" s="60" t="s">
        <v>45</v>
      </c>
      <c r="C9" s="61"/>
      <c r="D9" s="62"/>
      <c r="E9" s="63"/>
      <c r="F9" s="64" t="str">
        <f>IF(D9=0," ",(E9/D9))</f>
        <v xml:space="preserve"> </v>
      </c>
    </row>
    <row r="10" spans="1:6" ht="18.95" customHeight="1">
      <c r="A10" s="65">
        <v>2</v>
      </c>
      <c r="B10" s="66" t="s">
        <v>93</v>
      </c>
      <c r="C10" s="67"/>
      <c r="D10" s="68"/>
      <c r="E10" s="69"/>
      <c r="F10" s="70" t="str">
        <f>IF(D10=0," ",(E10/D10))</f>
        <v xml:space="preserve"> </v>
      </c>
    </row>
    <row r="11" spans="1:6" ht="18.95" customHeight="1">
      <c r="A11" s="65">
        <v>3</v>
      </c>
      <c r="B11" s="66" t="s">
        <v>82</v>
      </c>
      <c r="C11" s="67"/>
      <c r="D11" s="68"/>
      <c r="E11" s="69"/>
      <c r="F11" s="70"/>
    </row>
    <row r="12" spans="1:6" ht="18.95" customHeight="1">
      <c r="A12" s="65">
        <v>4</v>
      </c>
      <c r="B12" s="66" t="s">
        <v>94</v>
      </c>
      <c r="C12" s="67"/>
      <c r="D12" s="68"/>
      <c r="E12" s="69"/>
      <c r="F12" s="70"/>
    </row>
    <row r="13" spans="1:6" ht="18.95" customHeight="1">
      <c r="A13" s="65">
        <v>5</v>
      </c>
      <c r="B13" s="66" t="s">
        <v>83</v>
      </c>
      <c r="C13" s="67"/>
      <c r="D13" s="68"/>
      <c r="E13" s="69"/>
      <c r="F13" s="70"/>
    </row>
    <row r="14" spans="1:6" ht="18.95" customHeight="1">
      <c r="A14" s="65">
        <v>6</v>
      </c>
      <c r="B14" s="66" t="s">
        <v>95</v>
      </c>
      <c r="C14" s="67"/>
      <c r="D14" s="68"/>
      <c r="E14" s="69"/>
      <c r="F14" s="70"/>
    </row>
    <row r="15" spans="1:6" ht="18.95" customHeight="1">
      <c r="A15" s="65">
        <v>7</v>
      </c>
      <c r="B15" s="72" t="s">
        <v>84</v>
      </c>
      <c r="C15" s="67"/>
      <c r="D15" s="68"/>
      <c r="E15" s="69"/>
      <c r="F15" s="70" t="str">
        <f>IF(D15=0," ",(E15/D15))</f>
        <v xml:space="preserve"> </v>
      </c>
    </row>
    <row r="16" spans="1:6" ht="18.95" customHeight="1">
      <c r="A16" s="65">
        <v>8</v>
      </c>
      <c r="B16" s="66" t="s">
        <v>85</v>
      </c>
      <c r="C16" s="67"/>
      <c r="D16" s="68"/>
      <c r="E16" s="69"/>
      <c r="F16" s="70"/>
    </row>
    <row r="17" spans="1:6" ht="18.95" customHeight="1">
      <c r="A17" s="65">
        <v>9</v>
      </c>
      <c r="B17" s="66" t="s">
        <v>86</v>
      </c>
      <c r="C17" s="67"/>
      <c r="D17" s="68"/>
      <c r="E17" s="69"/>
      <c r="F17" s="70"/>
    </row>
    <row r="18" spans="1:6" ht="18.95" customHeight="1">
      <c r="A18" s="88">
        <v>10</v>
      </c>
      <c r="B18" s="73" t="s">
        <v>87</v>
      </c>
      <c r="C18" s="67"/>
      <c r="D18" s="68"/>
      <c r="E18" s="69"/>
      <c r="F18" s="70" t="str">
        <f t="shared" ref="F18:F23" si="0">IF(D18=0," ",(E18/D18))</f>
        <v xml:space="preserve"> </v>
      </c>
    </row>
    <row r="19" spans="1:6" ht="18.95" customHeight="1" thickBot="1">
      <c r="A19" s="119">
        <v>11</v>
      </c>
      <c r="B19" s="78" t="s">
        <v>88</v>
      </c>
      <c r="C19" s="79" t="s">
        <v>50</v>
      </c>
      <c r="D19" s="120"/>
      <c r="E19" s="121"/>
      <c r="F19" s="82" t="str">
        <f t="shared" si="0"/>
        <v xml:space="preserve"> </v>
      </c>
    </row>
    <row r="20" spans="1:6" ht="18.95" customHeight="1">
      <c r="A20" s="59">
        <v>12</v>
      </c>
      <c r="B20" s="73" t="s">
        <v>70</v>
      </c>
      <c r="C20" s="85" t="s">
        <v>50</v>
      </c>
      <c r="D20" s="86"/>
      <c r="E20" s="87"/>
      <c r="F20" s="64" t="str">
        <f t="shared" si="0"/>
        <v xml:space="preserve"> </v>
      </c>
    </row>
    <row r="21" spans="1:6" ht="18.95" customHeight="1">
      <c r="A21" s="88">
        <v>13</v>
      </c>
      <c r="B21" s="89" t="s">
        <v>53</v>
      </c>
      <c r="C21" s="85" t="s">
        <v>50</v>
      </c>
      <c r="D21" s="86"/>
      <c r="E21" s="87"/>
      <c r="F21" s="64" t="str">
        <f t="shared" si="0"/>
        <v xml:space="preserve"> </v>
      </c>
    </row>
    <row r="22" spans="1:6" ht="18.95" customHeight="1">
      <c r="A22" s="88">
        <v>14</v>
      </c>
      <c r="B22" s="89" t="s">
        <v>54</v>
      </c>
      <c r="C22" s="85" t="s">
        <v>50</v>
      </c>
      <c r="D22" s="86"/>
      <c r="E22" s="87"/>
      <c r="F22" s="64" t="str">
        <f t="shared" si="0"/>
        <v xml:space="preserve"> </v>
      </c>
    </row>
    <row r="23" spans="1:6" ht="18.95" customHeight="1">
      <c r="A23" s="88">
        <v>15</v>
      </c>
      <c r="B23" s="73" t="s">
        <v>71</v>
      </c>
      <c r="C23" s="85" t="s">
        <v>50</v>
      </c>
      <c r="D23" s="86"/>
      <c r="E23" s="87"/>
      <c r="F23" s="64" t="str">
        <f t="shared" si="0"/>
        <v xml:space="preserve"> </v>
      </c>
    </row>
    <row r="24" spans="1:6" ht="18.95" customHeight="1">
      <c r="A24" s="88">
        <v>16</v>
      </c>
      <c r="B24" s="73" t="s">
        <v>55</v>
      </c>
      <c r="C24" s="85" t="s">
        <v>50</v>
      </c>
      <c r="D24" s="86"/>
      <c r="E24" s="87"/>
      <c r="F24" s="64"/>
    </row>
    <row r="25" spans="1:6" ht="18.95" customHeight="1">
      <c r="A25" s="88">
        <v>17</v>
      </c>
      <c r="B25" s="73" t="s">
        <v>96</v>
      </c>
      <c r="C25" s="85" t="s">
        <v>50</v>
      </c>
      <c r="D25" s="86"/>
      <c r="E25" s="87"/>
      <c r="F25" s="64"/>
    </row>
    <row r="26" spans="1:6" ht="18.95" customHeight="1">
      <c r="A26" s="88">
        <v>18</v>
      </c>
      <c r="B26" s="73" t="s">
        <v>97</v>
      </c>
      <c r="C26" s="85" t="s">
        <v>50</v>
      </c>
      <c r="D26" s="86"/>
      <c r="E26" s="87"/>
      <c r="F26" s="64" t="str">
        <f t="shared" ref="F26:F32" si="1">IF(D26=0," ",(E26/D26))</f>
        <v xml:space="preserve"> </v>
      </c>
    </row>
    <row r="27" spans="1:6" ht="18" customHeight="1">
      <c r="A27" s="88">
        <v>19</v>
      </c>
      <c r="B27" s="89" t="s">
        <v>56</v>
      </c>
      <c r="C27" s="85" t="s">
        <v>50</v>
      </c>
      <c r="D27" s="75"/>
      <c r="E27" s="76"/>
      <c r="F27" s="70" t="str">
        <f t="shared" si="1"/>
        <v xml:space="preserve"> </v>
      </c>
    </row>
    <row r="28" spans="1:6" ht="18" customHeight="1">
      <c r="A28" s="88">
        <v>20</v>
      </c>
      <c r="B28" s="89" t="s">
        <v>54</v>
      </c>
      <c r="C28" s="85" t="s">
        <v>50</v>
      </c>
      <c r="D28" s="75"/>
      <c r="E28" s="76"/>
      <c r="F28" s="70" t="str">
        <f t="shared" si="1"/>
        <v xml:space="preserve"> </v>
      </c>
    </row>
    <row r="29" spans="1:6" ht="18" customHeight="1">
      <c r="A29" s="88">
        <v>21</v>
      </c>
      <c r="B29" s="89" t="s">
        <v>57</v>
      </c>
      <c r="C29" s="85" t="s">
        <v>50</v>
      </c>
      <c r="D29" s="62"/>
      <c r="E29" s="63"/>
      <c r="F29" s="64" t="str">
        <f t="shared" si="1"/>
        <v xml:space="preserve"> </v>
      </c>
    </row>
    <row r="30" spans="1:6" ht="18" customHeight="1">
      <c r="A30" s="88">
        <v>22</v>
      </c>
      <c r="B30" s="90" t="s">
        <v>74</v>
      </c>
      <c r="C30" s="85" t="s">
        <v>50</v>
      </c>
      <c r="D30" s="91"/>
      <c r="E30" s="92"/>
      <c r="F30" s="70" t="str">
        <f t="shared" si="1"/>
        <v xml:space="preserve"> </v>
      </c>
    </row>
    <row r="31" spans="1:6" ht="18" customHeight="1">
      <c r="A31" s="88">
        <v>23</v>
      </c>
      <c r="B31" s="90" t="s">
        <v>75</v>
      </c>
      <c r="C31" s="85" t="s">
        <v>50</v>
      </c>
      <c r="D31" s="91"/>
      <c r="E31" s="92"/>
      <c r="F31" s="70" t="str">
        <f t="shared" si="1"/>
        <v xml:space="preserve"> </v>
      </c>
    </row>
    <row r="32" spans="1:6" ht="18" customHeight="1" thickBot="1">
      <c r="A32" s="77">
        <v>24</v>
      </c>
      <c r="B32" s="93" t="s">
        <v>77</v>
      </c>
      <c r="C32" s="94" t="s">
        <v>50</v>
      </c>
      <c r="D32" s="120"/>
      <c r="E32" s="121"/>
      <c r="F32" s="82" t="str">
        <f t="shared" si="1"/>
        <v xml:space="preserve"> </v>
      </c>
    </row>
    <row r="35" spans="1:2">
      <c r="A35" s="98" t="s">
        <v>59</v>
      </c>
    </row>
    <row r="36" spans="1:2">
      <c r="A36" s="122" t="s">
        <v>89</v>
      </c>
      <c r="B36" s="123"/>
    </row>
    <row r="37" spans="1:2">
      <c r="A37" s="122" t="s">
        <v>90</v>
      </c>
      <c r="B37" s="123"/>
    </row>
    <row r="38" spans="1:2">
      <c r="A38" s="123" t="s">
        <v>91</v>
      </c>
      <c r="B38" s="123"/>
    </row>
    <row r="39" spans="1:2">
      <c r="A39" s="123"/>
      <c r="B39" s="123" t="s">
        <v>92</v>
      </c>
    </row>
    <row r="40" spans="1:2" ht="13.5">
      <c r="A40" s="105" t="s">
        <v>98</v>
      </c>
      <c r="B40" s="123"/>
    </row>
    <row r="43" spans="1:2">
      <c r="A43" s="108" t="s">
        <v>63</v>
      </c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F5" sqref="F5"/>
    </sheetView>
  </sheetViews>
  <sheetFormatPr defaultRowHeight="12.75"/>
  <cols>
    <col min="1" max="1" width="5.42578125" style="34" customWidth="1"/>
    <col min="2" max="2" width="45" style="34" customWidth="1"/>
    <col min="3" max="3" width="3.5703125" style="34" customWidth="1"/>
    <col min="4" max="4" width="12.85546875" style="34" customWidth="1"/>
    <col min="5" max="5" width="12.28515625" style="34" customWidth="1"/>
    <col min="6" max="6" width="9.7109375" style="34" customWidth="1"/>
    <col min="7" max="16384" width="9.140625" style="34"/>
  </cols>
  <sheetData>
    <row r="1" spans="1:6">
      <c r="A1" s="32"/>
      <c r="B1" s="32"/>
      <c r="C1" s="32"/>
      <c r="D1" s="32"/>
      <c r="E1" s="32"/>
      <c r="F1" s="33"/>
    </row>
    <row r="2" spans="1:6" ht="15.75">
      <c r="A2" s="32"/>
      <c r="B2" s="35" t="s">
        <v>38</v>
      </c>
      <c r="C2" s="32"/>
      <c r="D2" s="32"/>
      <c r="E2" s="32"/>
      <c r="F2" s="32"/>
    </row>
    <row r="3" spans="1:6" ht="15.75">
      <c r="A3" s="32"/>
      <c r="B3" s="36" t="s">
        <v>39</v>
      </c>
      <c r="C3" s="35"/>
      <c r="D3" s="32"/>
      <c r="E3" s="32"/>
      <c r="F3" s="32"/>
    </row>
    <row r="4" spans="1:6" ht="15">
      <c r="A4" s="37" t="s">
        <v>138</v>
      </c>
      <c r="B4" s="38"/>
      <c r="C4" s="38"/>
      <c r="D4" s="32"/>
      <c r="E4" s="32"/>
      <c r="F4" s="39"/>
    </row>
    <row r="5" spans="1:6" ht="16.5" thickBot="1">
      <c r="A5"/>
      <c r="B5" s="40"/>
      <c r="C5" s="40"/>
      <c r="D5" s="32"/>
      <c r="E5" s="32"/>
      <c r="F5" s="41" t="s">
        <v>139</v>
      </c>
    </row>
    <row r="6" spans="1:6">
      <c r="A6" s="42" t="s">
        <v>40</v>
      </c>
      <c r="B6" s="43"/>
      <c r="C6" s="44"/>
      <c r="D6" s="45"/>
      <c r="E6" s="45"/>
      <c r="F6" s="46" t="s">
        <v>41</v>
      </c>
    </row>
    <row r="7" spans="1:6">
      <c r="A7" s="47" t="s">
        <v>42</v>
      </c>
      <c r="B7" s="48" t="s">
        <v>43</v>
      </c>
      <c r="C7" s="49"/>
      <c r="D7" s="50" t="s">
        <v>2</v>
      </c>
      <c r="E7" s="51" t="s">
        <v>3</v>
      </c>
      <c r="F7" s="52" t="s">
        <v>44</v>
      </c>
    </row>
    <row r="8" spans="1:6" ht="13.5" thickBot="1">
      <c r="A8" s="53"/>
      <c r="B8" s="54"/>
      <c r="C8" s="55"/>
      <c r="D8" s="56">
        <v>1</v>
      </c>
      <c r="E8" s="57">
        <v>2</v>
      </c>
      <c r="F8" s="58" t="s">
        <v>66</v>
      </c>
    </row>
    <row r="9" spans="1:6" ht="17.100000000000001" customHeight="1">
      <c r="A9" s="59">
        <v>1</v>
      </c>
      <c r="B9" s="60" t="s">
        <v>45</v>
      </c>
      <c r="C9" s="61"/>
      <c r="D9" s="62"/>
      <c r="E9" s="63"/>
      <c r="F9" s="64" t="str">
        <f>IF(D9=0," ",(E9/D9))</f>
        <v xml:space="preserve"> </v>
      </c>
    </row>
    <row r="10" spans="1:6" ht="17.100000000000001" customHeight="1">
      <c r="A10" s="65">
        <v>2</v>
      </c>
      <c r="B10" s="66" t="s">
        <v>46</v>
      </c>
      <c r="C10" s="67"/>
      <c r="D10" s="68"/>
      <c r="E10" s="69"/>
      <c r="F10" s="70" t="str">
        <f t="shared" ref="F10:F22" si="0">IF(D10=0," ",(E10/D10))</f>
        <v xml:space="preserve"> </v>
      </c>
    </row>
    <row r="11" spans="1:6" ht="17.100000000000001" customHeight="1">
      <c r="A11" s="65">
        <v>3</v>
      </c>
      <c r="B11" s="66" t="s">
        <v>67</v>
      </c>
      <c r="C11" s="67"/>
      <c r="D11" s="68"/>
      <c r="E11" s="69"/>
      <c r="F11" s="70" t="str">
        <f t="shared" si="0"/>
        <v xml:space="preserve"> </v>
      </c>
    </row>
    <row r="12" spans="1:6" ht="17.100000000000001" customHeight="1">
      <c r="A12" s="65">
        <v>4</v>
      </c>
      <c r="B12" s="66" t="s">
        <v>47</v>
      </c>
      <c r="C12" s="67"/>
      <c r="D12" s="68"/>
      <c r="E12" s="69"/>
      <c r="F12" s="70" t="str">
        <f t="shared" si="0"/>
        <v xml:space="preserve"> </v>
      </c>
    </row>
    <row r="13" spans="1:6" ht="17.100000000000001" customHeight="1">
      <c r="A13" s="65">
        <v>5</v>
      </c>
      <c r="B13" s="66" t="s">
        <v>48</v>
      </c>
      <c r="C13" s="67"/>
      <c r="D13" s="68"/>
      <c r="E13" s="69"/>
      <c r="F13" s="70" t="str">
        <f t="shared" si="0"/>
        <v xml:space="preserve"> </v>
      </c>
    </row>
    <row r="14" spans="1:6" ht="17.100000000000001" customHeight="1">
      <c r="A14" s="71">
        <v>6</v>
      </c>
      <c r="B14" s="72" t="s">
        <v>68</v>
      </c>
      <c r="C14" s="67"/>
      <c r="D14" s="68"/>
      <c r="E14" s="69"/>
      <c r="F14" s="70" t="str">
        <f t="shared" si="0"/>
        <v xml:space="preserve"> </v>
      </c>
    </row>
    <row r="15" spans="1:6" ht="17.25" customHeight="1">
      <c r="A15" s="71">
        <v>7</v>
      </c>
      <c r="B15" s="73" t="s">
        <v>69</v>
      </c>
      <c r="C15" s="67"/>
      <c r="D15" s="68"/>
      <c r="E15" s="69"/>
      <c r="F15" s="70" t="str">
        <f t="shared" si="0"/>
        <v xml:space="preserve"> </v>
      </c>
    </row>
    <row r="16" spans="1:6" ht="17.100000000000001" customHeight="1">
      <c r="A16" s="65">
        <v>8</v>
      </c>
      <c r="B16" s="66" t="s">
        <v>49</v>
      </c>
      <c r="C16" s="74" t="s">
        <v>50</v>
      </c>
      <c r="D16" s="75"/>
      <c r="E16" s="76"/>
      <c r="F16" s="70" t="str">
        <f t="shared" si="0"/>
        <v xml:space="preserve"> </v>
      </c>
    </row>
    <row r="17" spans="1:6" ht="17.100000000000001" customHeight="1" thickBot="1">
      <c r="A17" s="77">
        <v>9</v>
      </c>
      <c r="B17" s="78" t="s">
        <v>51</v>
      </c>
      <c r="C17" s="79" t="s">
        <v>50</v>
      </c>
      <c r="D17" s="80"/>
      <c r="E17" s="81"/>
      <c r="F17" s="82" t="str">
        <f t="shared" si="0"/>
        <v xml:space="preserve"> </v>
      </c>
    </row>
    <row r="18" spans="1:6" ht="17.100000000000001" customHeight="1">
      <c r="A18" s="71">
        <v>10</v>
      </c>
      <c r="B18" s="72" t="s">
        <v>52</v>
      </c>
      <c r="C18" s="74" t="s">
        <v>50</v>
      </c>
      <c r="D18" s="83"/>
      <c r="E18" s="84"/>
      <c r="F18" s="64" t="str">
        <f t="shared" si="0"/>
        <v xml:space="preserve"> </v>
      </c>
    </row>
    <row r="19" spans="1:6" ht="17.100000000000001" customHeight="1">
      <c r="A19" s="71">
        <v>11</v>
      </c>
      <c r="B19" s="73" t="s">
        <v>70</v>
      </c>
      <c r="C19" s="85" t="s">
        <v>50</v>
      </c>
      <c r="D19" s="86"/>
      <c r="E19" s="87"/>
      <c r="F19" s="64" t="str">
        <f t="shared" si="0"/>
        <v xml:space="preserve"> </v>
      </c>
    </row>
    <row r="20" spans="1:6" ht="17.100000000000001" customHeight="1">
      <c r="A20" s="88">
        <v>12</v>
      </c>
      <c r="B20" s="89" t="s">
        <v>53</v>
      </c>
      <c r="C20" s="85" t="s">
        <v>50</v>
      </c>
      <c r="D20" s="86"/>
      <c r="E20" s="87"/>
      <c r="F20" s="64" t="str">
        <f t="shared" si="0"/>
        <v xml:space="preserve"> </v>
      </c>
    </row>
    <row r="21" spans="1:6" ht="17.100000000000001" customHeight="1">
      <c r="A21" s="88">
        <v>13</v>
      </c>
      <c r="B21" s="89" t="s">
        <v>54</v>
      </c>
      <c r="C21" s="85" t="s">
        <v>50</v>
      </c>
      <c r="D21" s="86"/>
      <c r="E21" s="87"/>
      <c r="F21" s="64" t="str">
        <f t="shared" si="0"/>
        <v xml:space="preserve"> </v>
      </c>
    </row>
    <row r="22" spans="1:6" ht="17.100000000000001" customHeight="1">
      <c r="A22" s="88">
        <v>14</v>
      </c>
      <c r="B22" s="73" t="s">
        <v>71</v>
      </c>
      <c r="C22" s="85" t="s">
        <v>50</v>
      </c>
      <c r="D22" s="86"/>
      <c r="E22" s="87"/>
      <c r="F22" s="64" t="str">
        <f t="shared" si="0"/>
        <v xml:space="preserve"> </v>
      </c>
    </row>
    <row r="23" spans="1:6" ht="17.100000000000001" customHeight="1">
      <c r="A23" s="71">
        <v>15</v>
      </c>
      <c r="B23" s="73" t="s">
        <v>55</v>
      </c>
      <c r="C23" s="85" t="s">
        <v>50</v>
      </c>
      <c r="D23" s="86"/>
      <c r="E23" s="87"/>
      <c r="F23" s="64"/>
    </row>
    <row r="24" spans="1:6" ht="17.100000000000001" customHeight="1">
      <c r="A24" s="88">
        <v>16</v>
      </c>
      <c r="B24" s="73" t="s">
        <v>72</v>
      </c>
      <c r="C24" s="85" t="s">
        <v>50</v>
      </c>
      <c r="D24" s="86"/>
      <c r="E24" s="87"/>
      <c r="F24" s="64"/>
    </row>
    <row r="25" spans="1:6" ht="17.100000000000001" customHeight="1">
      <c r="A25" s="65">
        <v>17</v>
      </c>
      <c r="B25" s="73" t="s">
        <v>73</v>
      </c>
      <c r="C25" s="85" t="s">
        <v>50</v>
      </c>
      <c r="D25" s="86"/>
      <c r="E25" s="87"/>
      <c r="F25" s="64" t="str">
        <f t="shared" ref="F25:F33" si="1">IF(D25=0," ",(E25/D25))</f>
        <v xml:space="preserve"> </v>
      </c>
    </row>
    <row r="26" spans="1:6" ht="17.100000000000001" customHeight="1">
      <c r="A26" s="65">
        <v>18</v>
      </c>
      <c r="B26" s="89" t="s">
        <v>56</v>
      </c>
      <c r="C26" s="85" t="s">
        <v>50</v>
      </c>
      <c r="D26" s="75"/>
      <c r="E26" s="76"/>
      <c r="F26" s="70" t="str">
        <f t="shared" si="1"/>
        <v xml:space="preserve"> </v>
      </c>
    </row>
    <row r="27" spans="1:6" ht="17.100000000000001" customHeight="1">
      <c r="A27" s="88">
        <v>19</v>
      </c>
      <c r="B27" s="89" t="s">
        <v>54</v>
      </c>
      <c r="C27" s="85" t="s">
        <v>50</v>
      </c>
      <c r="D27" s="75"/>
      <c r="E27" s="76"/>
      <c r="F27" s="70" t="str">
        <f t="shared" si="1"/>
        <v xml:space="preserve"> </v>
      </c>
    </row>
    <row r="28" spans="1:6" ht="17.100000000000001" customHeight="1">
      <c r="A28" s="88">
        <v>20</v>
      </c>
      <c r="B28" s="89" t="s">
        <v>57</v>
      </c>
      <c r="C28" s="85" t="s">
        <v>50</v>
      </c>
      <c r="D28" s="62"/>
      <c r="E28" s="63"/>
      <c r="F28" s="64" t="str">
        <f t="shared" si="1"/>
        <v xml:space="preserve"> </v>
      </c>
    </row>
    <row r="29" spans="1:6" ht="17.100000000000001" customHeight="1">
      <c r="A29" s="65">
        <v>21</v>
      </c>
      <c r="B29" s="90" t="s">
        <v>74</v>
      </c>
      <c r="C29" s="85" t="s">
        <v>50</v>
      </c>
      <c r="D29" s="91"/>
      <c r="E29" s="92"/>
      <c r="F29" s="70" t="str">
        <f t="shared" si="1"/>
        <v xml:space="preserve"> </v>
      </c>
    </row>
    <row r="30" spans="1:6" ht="17.100000000000001" customHeight="1">
      <c r="A30" s="65">
        <v>22</v>
      </c>
      <c r="B30" s="90" t="s">
        <v>75</v>
      </c>
      <c r="C30" s="85" t="s">
        <v>50</v>
      </c>
      <c r="D30" s="91"/>
      <c r="E30" s="92"/>
      <c r="F30" s="70" t="str">
        <f t="shared" si="1"/>
        <v xml:space="preserve"> </v>
      </c>
    </row>
    <row r="31" spans="1:6" ht="17.100000000000001" customHeight="1">
      <c r="A31" s="65">
        <v>23</v>
      </c>
      <c r="B31" s="90" t="s">
        <v>76</v>
      </c>
      <c r="C31" s="85"/>
      <c r="D31" s="91"/>
      <c r="E31" s="92"/>
      <c r="F31" s="70"/>
    </row>
    <row r="32" spans="1:6" ht="17.100000000000001" customHeight="1">
      <c r="A32" s="65">
        <v>24</v>
      </c>
      <c r="B32" s="90" t="s">
        <v>77</v>
      </c>
      <c r="C32" s="85" t="s">
        <v>50</v>
      </c>
      <c r="D32" s="91"/>
      <c r="E32" s="92"/>
      <c r="F32" s="70" t="str">
        <f t="shared" si="1"/>
        <v xml:space="preserve"> </v>
      </c>
    </row>
    <row r="33" spans="1:6" ht="17.100000000000001" customHeight="1" thickBot="1">
      <c r="A33" s="77">
        <v>25</v>
      </c>
      <c r="B33" s="93" t="s">
        <v>58</v>
      </c>
      <c r="C33" s="94" t="s">
        <v>50</v>
      </c>
      <c r="D33" s="95"/>
      <c r="E33" s="96"/>
      <c r="F33" s="97" t="str">
        <f t="shared" si="1"/>
        <v xml:space="preserve"> </v>
      </c>
    </row>
    <row r="34" spans="1:6" ht="18" customHeight="1">
      <c r="A34" s="98" t="s">
        <v>59</v>
      </c>
      <c r="B34" s="99"/>
      <c r="C34" s="100"/>
      <c r="D34" s="101"/>
      <c r="E34" s="101"/>
      <c r="F34" s="102"/>
    </row>
    <row r="35" spans="1:6">
      <c r="A35" s="103" t="s">
        <v>60</v>
      </c>
      <c r="B35" s="104"/>
      <c r="C35" s="103"/>
      <c r="D35" s="32"/>
      <c r="E35" s="32"/>
      <c r="F35" s="32"/>
    </row>
    <row r="36" spans="1:6" ht="13.5">
      <c r="A36" s="105" t="s">
        <v>78</v>
      </c>
      <c r="B36" s="104"/>
      <c r="C36" s="103"/>
      <c r="D36" s="32"/>
      <c r="E36" s="32"/>
      <c r="F36" s="32"/>
    </row>
    <row r="37" spans="1:6" ht="13.5">
      <c r="A37" s="105" t="s">
        <v>79</v>
      </c>
      <c r="B37" s="106"/>
      <c r="C37" s="106"/>
    </row>
    <row r="38" spans="1:6" ht="15.75">
      <c r="A38" s="103" t="s">
        <v>61</v>
      </c>
      <c r="B38" s="107"/>
      <c r="C38" s="107"/>
      <c r="D38" s="32"/>
      <c r="E38" s="32"/>
      <c r="F38" s="32"/>
    </row>
    <row r="39" spans="1:6" ht="15.75">
      <c r="A39" s="103"/>
      <c r="B39" s="103" t="s">
        <v>62</v>
      </c>
      <c r="C39" s="107"/>
      <c r="D39" s="32"/>
      <c r="E39" s="32"/>
      <c r="F39" s="32"/>
    </row>
    <row r="40" spans="1:6" ht="15">
      <c r="A40" s="108"/>
      <c r="B40" s="109"/>
      <c r="C40" s="109"/>
      <c r="D40" s="32"/>
      <c r="E40" s="32"/>
      <c r="F40" s="32"/>
    </row>
    <row r="41" spans="1:6">
      <c r="A41" s="108"/>
      <c r="B41" s="108"/>
      <c r="C41" s="33"/>
      <c r="D41" s="108"/>
      <c r="E41" s="37"/>
      <c r="F41" s="110"/>
    </row>
    <row r="43" spans="1:6">
      <c r="A43" s="108" t="s">
        <v>63</v>
      </c>
      <c r="B43" s="108"/>
      <c r="C43" s="33" t="s">
        <v>64</v>
      </c>
      <c r="D43" s="108"/>
      <c r="E43" s="37" t="s">
        <v>65</v>
      </c>
      <c r="F43" s="110"/>
    </row>
    <row r="44" spans="1:6">
      <c r="A44" s="108"/>
      <c r="B44" s="108"/>
      <c r="C44" s="108"/>
      <c r="D44" s="108"/>
      <c r="E44" s="32"/>
      <c r="F44" s="110"/>
    </row>
  </sheetData>
  <phoneticPr fontId="3" type="noConversion"/>
  <pageMargins left="0.78740157499999996" right="0.4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A4" sqref="A4"/>
    </sheetView>
  </sheetViews>
  <sheetFormatPr defaultRowHeight="12.75"/>
  <cols>
    <col min="1" max="1" width="4.85546875" style="199" customWidth="1"/>
    <col min="2" max="2" width="46.5703125" style="199" customWidth="1"/>
    <col min="3" max="3" width="4.7109375" style="199" customWidth="1"/>
    <col min="4" max="4" width="13" style="199" customWidth="1"/>
    <col min="5" max="5" width="12.28515625" style="199" customWidth="1"/>
    <col min="6" max="6" width="9" style="199" customWidth="1"/>
    <col min="7" max="16384" width="9.140625" style="199"/>
  </cols>
  <sheetData>
    <row r="1" spans="1:6">
      <c r="A1" s="32"/>
      <c r="B1" s="32"/>
      <c r="C1" s="32"/>
      <c r="D1" s="32"/>
      <c r="E1" s="32"/>
      <c r="F1" s="33"/>
    </row>
    <row r="2" spans="1:6" ht="15.75">
      <c r="A2" s="32"/>
      <c r="B2" s="35" t="s">
        <v>38</v>
      </c>
      <c r="C2" s="32"/>
      <c r="D2" s="32"/>
      <c r="E2" s="32"/>
      <c r="F2" s="32"/>
    </row>
    <row r="3" spans="1:6" ht="15.75">
      <c r="A3" s="32"/>
      <c r="B3" s="200" t="s">
        <v>164</v>
      </c>
      <c r="C3" s="35"/>
      <c r="D3" s="32"/>
      <c r="E3" s="32"/>
      <c r="F3" s="32"/>
    </row>
    <row r="4" spans="1:6" ht="15">
      <c r="A4" s="37" t="s">
        <v>136</v>
      </c>
      <c r="B4" s="38"/>
      <c r="C4" s="38"/>
      <c r="D4" s="32"/>
      <c r="E4" s="32"/>
      <c r="F4" s="39"/>
    </row>
    <row r="5" spans="1:6" ht="16.5" thickBot="1">
      <c r="A5"/>
      <c r="B5" s="40"/>
      <c r="C5" s="40"/>
      <c r="D5" s="32"/>
      <c r="E5" s="32"/>
      <c r="F5" s="201" t="s">
        <v>165</v>
      </c>
    </row>
    <row r="6" spans="1:6">
      <c r="A6" s="42" t="s">
        <v>40</v>
      </c>
      <c r="B6" s="43"/>
      <c r="C6" s="44"/>
      <c r="D6" s="45"/>
      <c r="E6" s="45"/>
      <c r="F6" s="46" t="s">
        <v>41</v>
      </c>
    </row>
    <row r="7" spans="1:6">
      <c r="A7" s="47" t="s">
        <v>42</v>
      </c>
      <c r="B7" s="48" t="s">
        <v>43</v>
      </c>
      <c r="C7" s="49"/>
      <c r="D7" s="50" t="s">
        <v>2</v>
      </c>
      <c r="E7" s="51" t="s">
        <v>3</v>
      </c>
      <c r="F7" s="52" t="s">
        <v>44</v>
      </c>
    </row>
    <row r="8" spans="1:6" ht="13.5" thickBot="1">
      <c r="A8" s="53"/>
      <c r="B8" s="54"/>
      <c r="C8" s="55"/>
      <c r="D8" s="56">
        <v>1</v>
      </c>
      <c r="E8" s="57">
        <v>2</v>
      </c>
      <c r="F8" s="58" t="s">
        <v>66</v>
      </c>
    </row>
    <row r="9" spans="1:6" ht="18" customHeight="1">
      <c r="A9" s="59">
        <v>1</v>
      </c>
      <c r="B9" s="60" t="s">
        <v>45</v>
      </c>
      <c r="C9" s="61"/>
      <c r="D9" s="62"/>
      <c r="E9" s="63"/>
      <c r="F9" s="64" t="str">
        <f>IF(D9=0," ",(E9/D9))</f>
        <v xml:space="preserve"> </v>
      </c>
    </row>
    <row r="10" spans="1:6" ht="18" customHeight="1">
      <c r="A10" s="65">
        <v>2</v>
      </c>
      <c r="B10" s="66" t="s">
        <v>166</v>
      </c>
      <c r="C10" s="67"/>
      <c r="D10" s="68"/>
      <c r="E10" s="69"/>
      <c r="F10" s="70" t="str">
        <f t="shared" ref="F10:F20" si="0">IF(D10=0," ",(E10/D10))</f>
        <v xml:space="preserve"> </v>
      </c>
    </row>
    <row r="11" spans="1:6" ht="18" customHeight="1">
      <c r="A11" s="65">
        <v>3</v>
      </c>
      <c r="B11" s="66" t="s">
        <v>47</v>
      </c>
      <c r="C11" s="67"/>
      <c r="D11" s="68"/>
      <c r="E11" s="69"/>
      <c r="F11" s="70" t="str">
        <f t="shared" si="0"/>
        <v xml:space="preserve"> </v>
      </c>
    </row>
    <row r="12" spans="1:6" ht="18" customHeight="1">
      <c r="A12" s="65">
        <v>4</v>
      </c>
      <c r="B12" s="66" t="s">
        <v>48</v>
      </c>
      <c r="C12" s="67"/>
      <c r="D12" s="68"/>
      <c r="E12" s="69"/>
      <c r="F12" s="70" t="str">
        <f t="shared" si="0"/>
        <v xml:space="preserve"> </v>
      </c>
    </row>
    <row r="13" spans="1:6" ht="18" customHeight="1">
      <c r="A13" s="71">
        <v>5</v>
      </c>
      <c r="B13" s="72" t="s">
        <v>167</v>
      </c>
      <c r="C13" s="67"/>
      <c r="D13" s="68"/>
      <c r="E13" s="69"/>
      <c r="F13" s="70" t="str">
        <f t="shared" si="0"/>
        <v xml:space="preserve"> </v>
      </c>
    </row>
    <row r="14" spans="1:6" ht="18" customHeight="1">
      <c r="A14" s="71">
        <v>6</v>
      </c>
      <c r="B14" s="73" t="s">
        <v>168</v>
      </c>
      <c r="C14" s="67"/>
      <c r="D14" s="68"/>
      <c r="E14" s="69"/>
      <c r="F14" s="70" t="str">
        <f t="shared" si="0"/>
        <v xml:space="preserve"> </v>
      </c>
    </row>
    <row r="15" spans="1:6" ht="18" customHeight="1">
      <c r="A15" s="65">
        <v>7</v>
      </c>
      <c r="B15" s="66" t="s">
        <v>49</v>
      </c>
      <c r="C15" s="74" t="s">
        <v>50</v>
      </c>
      <c r="D15" s="75"/>
      <c r="E15" s="76"/>
      <c r="F15" s="70" t="str">
        <f t="shared" si="0"/>
        <v xml:space="preserve"> </v>
      </c>
    </row>
    <row r="16" spans="1:6" ht="18" customHeight="1" thickBot="1">
      <c r="A16" s="77">
        <v>8</v>
      </c>
      <c r="B16" s="78" t="s">
        <v>51</v>
      </c>
      <c r="C16" s="79" t="s">
        <v>50</v>
      </c>
      <c r="D16" s="80"/>
      <c r="E16" s="81"/>
      <c r="F16" s="82" t="str">
        <f t="shared" si="0"/>
        <v xml:space="preserve"> </v>
      </c>
    </row>
    <row r="17" spans="1:6" ht="18" customHeight="1">
      <c r="A17" s="71">
        <v>9</v>
      </c>
      <c r="B17" s="73" t="s">
        <v>70</v>
      </c>
      <c r="C17" s="85" t="s">
        <v>50</v>
      </c>
      <c r="D17" s="86"/>
      <c r="E17" s="87"/>
      <c r="F17" s="64" t="str">
        <f t="shared" si="0"/>
        <v xml:space="preserve"> </v>
      </c>
    </row>
    <row r="18" spans="1:6" ht="18" customHeight="1">
      <c r="A18" s="88">
        <v>10</v>
      </c>
      <c r="B18" s="89" t="s">
        <v>53</v>
      </c>
      <c r="C18" s="85" t="s">
        <v>50</v>
      </c>
      <c r="D18" s="86"/>
      <c r="E18" s="87"/>
      <c r="F18" s="64" t="str">
        <f t="shared" si="0"/>
        <v xml:space="preserve"> </v>
      </c>
    </row>
    <row r="19" spans="1:6" ht="18" customHeight="1">
      <c r="A19" s="88">
        <v>11</v>
      </c>
      <c r="B19" s="89" t="s">
        <v>54</v>
      </c>
      <c r="C19" s="85" t="s">
        <v>50</v>
      </c>
      <c r="D19" s="86"/>
      <c r="E19" s="87"/>
      <c r="F19" s="64" t="str">
        <f t="shared" si="0"/>
        <v xml:space="preserve"> </v>
      </c>
    </row>
    <row r="20" spans="1:6" ht="18" customHeight="1">
      <c r="A20" s="88">
        <v>12</v>
      </c>
      <c r="B20" s="73" t="s">
        <v>71</v>
      </c>
      <c r="C20" s="85" t="s">
        <v>50</v>
      </c>
      <c r="D20" s="86"/>
      <c r="E20" s="87"/>
      <c r="F20" s="64" t="str">
        <f t="shared" si="0"/>
        <v xml:space="preserve"> </v>
      </c>
    </row>
    <row r="21" spans="1:6" ht="18" customHeight="1">
      <c r="A21" s="71">
        <v>13</v>
      </c>
      <c r="B21" s="73" t="s">
        <v>55</v>
      </c>
      <c r="C21" s="85" t="s">
        <v>50</v>
      </c>
      <c r="D21" s="86"/>
      <c r="E21" s="87"/>
      <c r="F21" s="64"/>
    </row>
    <row r="22" spans="1:6" ht="18" customHeight="1">
      <c r="A22" s="65">
        <v>14</v>
      </c>
      <c r="B22" s="73" t="s">
        <v>72</v>
      </c>
      <c r="C22" s="85" t="s">
        <v>50</v>
      </c>
      <c r="D22" s="86"/>
      <c r="E22" s="87"/>
      <c r="F22" s="64"/>
    </row>
    <row r="23" spans="1:6" ht="18" customHeight="1">
      <c r="A23" s="71">
        <v>15</v>
      </c>
      <c r="B23" s="73" t="s">
        <v>171</v>
      </c>
      <c r="C23" s="85" t="s">
        <v>50</v>
      </c>
      <c r="D23" s="86"/>
      <c r="E23" s="87"/>
      <c r="F23" s="64" t="str">
        <f t="shared" ref="F23:F29" si="1">IF(D23=0," ",(E23/D23))</f>
        <v xml:space="preserve"> </v>
      </c>
    </row>
    <row r="24" spans="1:6" ht="18" customHeight="1">
      <c r="A24" s="88">
        <v>16</v>
      </c>
      <c r="B24" s="89" t="s">
        <v>56</v>
      </c>
      <c r="C24" s="85" t="s">
        <v>50</v>
      </c>
      <c r="D24" s="75"/>
      <c r="E24" s="76"/>
      <c r="F24" s="70" t="str">
        <f t="shared" si="1"/>
        <v xml:space="preserve"> </v>
      </c>
    </row>
    <row r="25" spans="1:6" ht="18" customHeight="1">
      <c r="A25" s="65">
        <v>17</v>
      </c>
      <c r="B25" s="89" t="s">
        <v>54</v>
      </c>
      <c r="C25" s="85" t="s">
        <v>50</v>
      </c>
      <c r="D25" s="75"/>
      <c r="E25" s="76"/>
      <c r="F25" s="70" t="str">
        <f t="shared" si="1"/>
        <v xml:space="preserve"> </v>
      </c>
    </row>
    <row r="26" spans="1:6" ht="18" customHeight="1">
      <c r="A26" s="65">
        <v>18</v>
      </c>
      <c r="B26" s="89" t="s">
        <v>57</v>
      </c>
      <c r="C26" s="85" t="s">
        <v>50</v>
      </c>
      <c r="D26" s="62"/>
      <c r="E26" s="63"/>
      <c r="F26" s="64" t="str">
        <f t="shared" si="1"/>
        <v xml:space="preserve"> </v>
      </c>
    </row>
    <row r="27" spans="1:6" ht="18" customHeight="1">
      <c r="A27" s="65">
        <v>19</v>
      </c>
      <c r="B27" s="90" t="s">
        <v>74</v>
      </c>
      <c r="C27" s="85" t="s">
        <v>50</v>
      </c>
      <c r="D27" s="91"/>
      <c r="E27" s="92"/>
      <c r="F27" s="70" t="str">
        <f t="shared" si="1"/>
        <v xml:space="preserve"> </v>
      </c>
    </row>
    <row r="28" spans="1:6" ht="18" customHeight="1">
      <c r="A28" s="65">
        <v>20</v>
      </c>
      <c r="B28" s="90" t="s">
        <v>75</v>
      </c>
      <c r="C28" s="85" t="s">
        <v>50</v>
      </c>
      <c r="D28" s="91"/>
      <c r="E28" s="92"/>
      <c r="F28" s="70" t="str">
        <f t="shared" si="1"/>
        <v xml:space="preserve"> </v>
      </c>
    </row>
    <row r="29" spans="1:6" ht="18" customHeight="1" thickBot="1">
      <c r="A29" s="119">
        <v>21</v>
      </c>
      <c r="B29" s="93" t="s">
        <v>77</v>
      </c>
      <c r="C29" s="94" t="s">
        <v>50</v>
      </c>
      <c r="D29" s="120"/>
      <c r="E29" s="121"/>
      <c r="F29" s="82" t="str">
        <f t="shared" si="1"/>
        <v xml:space="preserve"> </v>
      </c>
    </row>
    <row r="30" spans="1:6">
      <c r="A30" s="108"/>
      <c r="B30" s="108"/>
      <c r="C30" s="33"/>
      <c r="D30" s="108"/>
      <c r="E30" s="37"/>
      <c r="F30" s="110"/>
    </row>
    <row r="31" spans="1:6">
      <c r="A31" s="103" t="s">
        <v>60</v>
      </c>
      <c r="B31" s="202"/>
    </row>
    <row r="32" spans="1:6" ht="15.75">
      <c r="A32" s="203" t="s">
        <v>172</v>
      </c>
      <c r="B32" s="202"/>
      <c r="F32" s="110"/>
    </row>
    <row r="33" spans="1:5" ht="15.75">
      <c r="A33" s="103" t="s">
        <v>169</v>
      </c>
      <c r="B33" s="107"/>
      <c r="C33" s="204"/>
      <c r="D33" s="204"/>
      <c r="E33" s="205"/>
    </row>
    <row r="34" spans="1:5">
      <c r="A34" s="103"/>
      <c r="B34" s="103" t="s">
        <v>170</v>
      </c>
    </row>
    <row r="35" spans="1:5">
      <c r="B35" s="108"/>
      <c r="D35" s="108"/>
    </row>
    <row r="37" spans="1:5">
      <c r="A37" s="108" t="s">
        <v>63</v>
      </c>
      <c r="C37" s="33" t="s">
        <v>64</v>
      </c>
      <c r="E37" s="37" t="s">
        <v>65</v>
      </c>
    </row>
  </sheetData>
  <phoneticPr fontId="3" type="noConversion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3:G43"/>
  <sheetViews>
    <sheetView workbookViewId="0">
      <selection activeCell="G19" sqref="G19"/>
    </sheetView>
  </sheetViews>
  <sheetFormatPr defaultRowHeight="12.75"/>
  <cols>
    <col min="1" max="1" width="3.85546875" style="164" customWidth="1"/>
    <col min="2" max="2" width="36.28515625" style="164" customWidth="1"/>
    <col min="3" max="3" width="15.85546875" style="164" customWidth="1"/>
    <col min="4" max="4" width="14.85546875" style="164" customWidth="1"/>
    <col min="5" max="5" width="17" style="164" customWidth="1"/>
    <col min="6" max="16384" width="9.140625" style="164"/>
  </cols>
  <sheetData>
    <row r="3" spans="1:5">
      <c r="A3" s="206" t="s">
        <v>173</v>
      </c>
    </row>
    <row r="5" spans="1:5">
      <c r="A5" s="164" t="s">
        <v>136</v>
      </c>
    </row>
    <row r="6" spans="1:5">
      <c r="E6" s="206"/>
    </row>
    <row r="7" spans="1:5" ht="13.5" thickBot="1">
      <c r="E7" s="165" t="s">
        <v>174</v>
      </c>
    </row>
    <row r="8" spans="1:5" ht="13.5" thickBot="1">
      <c r="B8" s="168"/>
      <c r="C8" s="877" t="s">
        <v>175</v>
      </c>
      <c r="D8" s="878"/>
      <c r="E8" s="207" t="s">
        <v>18</v>
      </c>
    </row>
    <row r="9" spans="1:5" ht="26.25" thickBot="1">
      <c r="A9" s="208" t="s">
        <v>176</v>
      </c>
      <c r="B9" s="209" t="s">
        <v>177</v>
      </c>
      <c r="C9" s="208" t="s">
        <v>178</v>
      </c>
      <c r="D9" s="208" t="s">
        <v>179</v>
      </c>
      <c r="E9" s="210" t="s">
        <v>180</v>
      </c>
    </row>
    <row r="10" spans="1:5" ht="15.95" customHeight="1" thickBot="1">
      <c r="A10" s="211">
        <v>1</v>
      </c>
      <c r="B10" s="209" t="s">
        <v>181</v>
      </c>
      <c r="C10" s="212"/>
      <c r="D10" s="212"/>
      <c r="E10" s="184"/>
    </row>
    <row r="11" spans="1:5" ht="15.95" customHeight="1">
      <c r="A11" s="211">
        <v>2</v>
      </c>
      <c r="B11" s="213" t="s">
        <v>182</v>
      </c>
      <c r="C11" s="178"/>
      <c r="D11" s="214"/>
      <c r="E11" s="178"/>
    </row>
    <row r="12" spans="1:5" ht="15.95" customHeight="1">
      <c r="A12" s="211">
        <v>3</v>
      </c>
      <c r="B12" s="215" t="s">
        <v>183</v>
      </c>
      <c r="C12" s="179"/>
      <c r="D12" s="216"/>
      <c r="E12" s="179"/>
    </row>
    <row r="13" spans="1:5" ht="15.95" customHeight="1">
      <c r="A13" s="211">
        <v>4</v>
      </c>
      <c r="B13" s="215" t="s">
        <v>184</v>
      </c>
      <c r="C13" s="179"/>
      <c r="D13" s="216"/>
      <c r="E13" s="179"/>
    </row>
    <row r="14" spans="1:5" ht="15.95" customHeight="1">
      <c r="A14" s="211">
        <v>5</v>
      </c>
      <c r="B14" s="215" t="s">
        <v>185</v>
      </c>
      <c r="C14" s="179"/>
      <c r="D14" s="216"/>
      <c r="E14" s="179"/>
    </row>
    <row r="15" spans="1:5" ht="15.95" customHeight="1" thickBot="1">
      <c r="A15" s="211">
        <v>6</v>
      </c>
      <c r="B15" s="217" t="s">
        <v>186</v>
      </c>
      <c r="C15" s="182"/>
      <c r="D15" s="218"/>
      <c r="E15" s="182"/>
    </row>
    <row r="16" spans="1:5" ht="15.95" customHeight="1" thickBot="1">
      <c r="A16" s="219">
        <v>7</v>
      </c>
      <c r="B16" s="209" t="s">
        <v>187</v>
      </c>
      <c r="C16" s="212"/>
      <c r="D16" s="220"/>
      <c r="E16" s="173"/>
    </row>
    <row r="17" spans="1:7" ht="15.95" customHeight="1" thickBot="1">
      <c r="A17" s="168"/>
    </row>
    <row r="18" spans="1:7" ht="15.95" customHeight="1">
      <c r="A18" s="221">
        <v>8</v>
      </c>
      <c r="B18" s="222" t="s">
        <v>188</v>
      </c>
      <c r="C18" s="223"/>
      <c r="D18" s="224"/>
      <c r="E18" s="225"/>
    </row>
    <row r="19" spans="1:7" ht="26.25" customHeight="1">
      <c r="A19" s="211">
        <v>9</v>
      </c>
      <c r="B19" s="226" t="s">
        <v>189</v>
      </c>
      <c r="C19" s="179"/>
      <c r="D19" s="216"/>
      <c r="E19" s="175"/>
      <c r="G19" s="261"/>
    </row>
    <row r="20" spans="1:7" ht="15.95" customHeight="1">
      <c r="A20" s="211">
        <v>10</v>
      </c>
      <c r="B20" s="215" t="s">
        <v>190</v>
      </c>
      <c r="C20" s="179"/>
      <c r="D20" s="216"/>
      <c r="E20" s="175"/>
    </row>
    <row r="21" spans="1:7" ht="15.95" customHeight="1">
      <c r="A21" s="211">
        <v>11</v>
      </c>
      <c r="B21" s="215" t="s">
        <v>191</v>
      </c>
      <c r="C21" s="179"/>
      <c r="D21" s="216"/>
      <c r="E21" s="175"/>
    </row>
    <row r="22" spans="1:7" ht="15.95" customHeight="1" thickBot="1">
      <c r="A22" s="211">
        <v>12</v>
      </c>
      <c r="B22" s="227" t="s">
        <v>192</v>
      </c>
      <c r="C22" s="193"/>
      <c r="D22" s="228"/>
      <c r="E22" s="194"/>
    </row>
    <row r="23" spans="1:7" ht="15.95" customHeight="1" thickBot="1">
      <c r="A23" s="219">
        <v>13</v>
      </c>
      <c r="B23" s="229" t="s">
        <v>193</v>
      </c>
      <c r="C23" s="212"/>
      <c r="D23" s="220"/>
      <c r="E23" s="173"/>
    </row>
    <row r="24" spans="1:7" ht="27.75" customHeight="1" thickBot="1">
      <c r="A24" s="168"/>
      <c r="C24" s="230"/>
      <c r="D24" s="231"/>
      <c r="E24" s="230"/>
    </row>
    <row r="25" spans="1:7" ht="15.95" customHeight="1" thickBot="1">
      <c r="A25" s="232">
        <v>14</v>
      </c>
      <c r="B25" s="233" t="s">
        <v>194</v>
      </c>
      <c r="C25" s="173"/>
      <c r="D25" s="234"/>
      <c r="E25" s="234"/>
    </row>
    <row r="27" spans="1:7">
      <c r="B27" s="235"/>
    </row>
    <row r="28" spans="1:7">
      <c r="A28" s="164" t="s">
        <v>195</v>
      </c>
      <c r="C28" s="164" t="s">
        <v>196</v>
      </c>
      <c r="D28" s="164" t="s">
        <v>162</v>
      </c>
    </row>
    <row r="34" spans="1:2">
      <c r="B34" s="236" t="s">
        <v>197</v>
      </c>
    </row>
    <row r="35" spans="1:2">
      <c r="B35" s="236" t="s">
        <v>198</v>
      </c>
    </row>
    <row r="36" spans="1:2">
      <c r="B36" s="236" t="s">
        <v>199</v>
      </c>
    </row>
    <row r="37" spans="1:2">
      <c r="B37" s="236" t="s">
        <v>200</v>
      </c>
    </row>
    <row r="38" spans="1:2">
      <c r="B38" s="236" t="s">
        <v>201</v>
      </c>
    </row>
    <row r="39" spans="1:2">
      <c r="B39" s="236" t="s">
        <v>202</v>
      </c>
    </row>
    <row r="40" spans="1:2">
      <c r="B40" s="236" t="s">
        <v>203</v>
      </c>
    </row>
    <row r="41" spans="1:2">
      <c r="A41" s="168"/>
      <c r="B41" s="235"/>
    </row>
    <row r="42" spans="1:2">
      <c r="A42" s="168"/>
      <c r="B42" s="235"/>
    </row>
    <row r="43" spans="1:2">
      <c r="A43" s="168"/>
    </row>
  </sheetData>
  <mergeCells count="1">
    <mergeCell ref="C8:D8"/>
  </mergeCells>
  <phoneticPr fontId="3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2:J37"/>
  <sheetViews>
    <sheetView workbookViewId="0">
      <selection activeCell="C4" sqref="C4"/>
    </sheetView>
  </sheetViews>
  <sheetFormatPr defaultRowHeight="12.75"/>
  <cols>
    <col min="1" max="1" width="2.42578125" style="164" customWidth="1"/>
    <col min="2" max="2" width="41" style="164" customWidth="1"/>
    <col min="3" max="3" width="13.85546875" style="164" customWidth="1"/>
    <col min="4" max="4" width="15.140625" style="164" customWidth="1"/>
    <col min="5" max="5" width="16.42578125" style="164" customWidth="1"/>
    <col min="6" max="16384" width="9.140625" style="164"/>
  </cols>
  <sheetData>
    <row r="2" spans="1:10" ht="15.75">
      <c r="A2" s="163" t="s">
        <v>142</v>
      </c>
    </row>
    <row r="4" spans="1:10">
      <c r="A4" s="164" t="s">
        <v>136</v>
      </c>
      <c r="C4" s="261" t="s">
        <v>222</v>
      </c>
    </row>
    <row r="5" spans="1:10">
      <c r="E5" s="165" t="s">
        <v>143</v>
      </c>
    </row>
    <row r="6" spans="1:10" ht="13.5" thickBot="1">
      <c r="A6" s="166" t="s">
        <v>144</v>
      </c>
      <c r="E6" s="167" t="s">
        <v>18</v>
      </c>
    </row>
    <row r="7" spans="1:10" ht="13.5" thickBot="1">
      <c r="C7" s="879" t="s">
        <v>145</v>
      </c>
      <c r="D7" s="880"/>
      <c r="E7" s="881"/>
    </row>
    <row r="8" spans="1:10" ht="12.75" customHeight="1">
      <c r="A8" s="882"/>
      <c r="B8" s="884" t="s">
        <v>146</v>
      </c>
      <c r="C8" s="886" t="s">
        <v>147</v>
      </c>
      <c r="D8" s="888" t="s">
        <v>148</v>
      </c>
      <c r="E8" s="889"/>
      <c r="F8" s="168"/>
      <c r="G8" s="168"/>
      <c r="H8" s="168"/>
      <c r="I8" s="168"/>
      <c r="J8" s="168"/>
    </row>
    <row r="9" spans="1:10" ht="26.25" thickBot="1">
      <c r="A9" s="883"/>
      <c r="B9" s="885"/>
      <c r="C9" s="887" t="s">
        <v>149</v>
      </c>
      <c r="D9" s="169" t="s">
        <v>150</v>
      </c>
      <c r="E9" s="170" t="s">
        <v>151</v>
      </c>
      <c r="F9" s="168"/>
      <c r="G9" s="168"/>
      <c r="H9" s="168"/>
      <c r="I9" s="168"/>
      <c r="J9" s="168"/>
    </row>
    <row r="10" spans="1:10" ht="17.100000000000001" customHeight="1" thickBot="1">
      <c r="A10" s="171">
        <v>1</v>
      </c>
      <c r="B10" s="172" t="s">
        <v>152</v>
      </c>
      <c r="C10" s="173"/>
      <c r="D10" s="174"/>
      <c r="E10" s="175"/>
    </row>
    <row r="11" spans="1:10" ht="17.100000000000001" customHeight="1">
      <c r="A11" s="176"/>
      <c r="B11" s="177" t="s">
        <v>153</v>
      </c>
      <c r="C11" s="178"/>
      <c r="D11" s="179"/>
      <c r="E11" s="175"/>
    </row>
    <row r="12" spans="1:10" ht="17.100000000000001" customHeight="1">
      <c r="A12" s="176"/>
      <c r="B12" s="180"/>
      <c r="C12" s="179"/>
      <c r="D12" s="179"/>
      <c r="E12" s="175"/>
    </row>
    <row r="13" spans="1:10" ht="17.100000000000001" customHeight="1">
      <c r="A13" s="176"/>
      <c r="B13" s="180"/>
      <c r="C13" s="179"/>
      <c r="D13" s="179"/>
      <c r="E13" s="175"/>
    </row>
    <row r="14" spans="1:10" ht="17.100000000000001" customHeight="1">
      <c r="A14" s="176"/>
      <c r="B14" s="180"/>
      <c r="C14" s="179"/>
      <c r="D14" s="179"/>
      <c r="E14" s="175"/>
    </row>
    <row r="15" spans="1:10" ht="17.100000000000001" customHeight="1" thickBot="1">
      <c r="A15" s="176"/>
      <c r="B15" s="181"/>
      <c r="C15" s="182"/>
      <c r="D15" s="179"/>
      <c r="E15" s="175"/>
    </row>
    <row r="16" spans="1:10" ht="17.100000000000001" customHeight="1" thickBot="1">
      <c r="A16" s="171">
        <v>2</v>
      </c>
      <c r="B16" s="183" t="s">
        <v>154</v>
      </c>
      <c r="C16" s="184"/>
      <c r="D16" s="185"/>
      <c r="E16" s="175"/>
    </row>
    <row r="17" spans="1:5" ht="17.100000000000001" customHeight="1">
      <c r="A17" s="176"/>
      <c r="B17" s="177" t="s">
        <v>155</v>
      </c>
      <c r="C17" s="178"/>
      <c r="D17" s="179"/>
      <c r="E17" s="175"/>
    </row>
    <row r="18" spans="1:5" ht="17.100000000000001" customHeight="1">
      <c r="A18" s="176"/>
      <c r="B18" s="180"/>
      <c r="C18" s="179"/>
      <c r="D18" s="179"/>
      <c r="E18" s="175"/>
    </row>
    <row r="19" spans="1:5" ht="17.100000000000001" customHeight="1">
      <c r="A19" s="176"/>
      <c r="B19" s="180"/>
      <c r="C19" s="179"/>
      <c r="D19" s="179"/>
      <c r="E19" s="175"/>
    </row>
    <row r="20" spans="1:5" ht="17.100000000000001" customHeight="1">
      <c r="A20" s="176"/>
      <c r="B20" s="180"/>
      <c r="C20" s="179"/>
      <c r="D20" s="179"/>
      <c r="E20" s="175"/>
    </row>
    <row r="21" spans="1:5" ht="17.100000000000001" customHeight="1" thickBot="1">
      <c r="A21" s="176"/>
      <c r="B21" s="181"/>
      <c r="C21" s="182"/>
      <c r="D21" s="179"/>
      <c r="E21" s="175"/>
    </row>
    <row r="22" spans="1:5" ht="17.100000000000001" customHeight="1" thickBot="1">
      <c r="A22" s="171">
        <v>3</v>
      </c>
      <c r="B22" s="183" t="s">
        <v>156</v>
      </c>
      <c r="C22" s="184"/>
      <c r="D22" s="185"/>
      <c r="E22" s="175"/>
    </row>
    <row r="23" spans="1:5" ht="17.100000000000001" customHeight="1">
      <c r="A23" s="176"/>
      <c r="B23" s="177" t="s">
        <v>157</v>
      </c>
      <c r="C23" s="178"/>
      <c r="D23" s="179"/>
      <c r="E23" s="175"/>
    </row>
    <row r="24" spans="1:5" ht="17.100000000000001" customHeight="1">
      <c r="A24" s="176"/>
      <c r="B24" s="180"/>
      <c r="C24" s="179"/>
      <c r="D24" s="179"/>
      <c r="E24" s="175"/>
    </row>
    <row r="25" spans="1:5" ht="17.100000000000001" customHeight="1">
      <c r="A25" s="176"/>
      <c r="B25" s="180"/>
      <c r="C25" s="179"/>
      <c r="D25" s="179"/>
      <c r="E25" s="175"/>
    </row>
    <row r="26" spans="1:5" ht="17.100000000000001" customHeight="1">
      <c r="A26" s="176"/>
      <c r="B26" s="180"/>
      <c r="C26" s="179"/>
      <c r="D26" s="179"/>
      <c r="E26" s="175"/>
    </row>
    <row r="27" spans="1:5" ht="17.100000000000001" customHeight="1" thickBot="1">
      <c r="A27" s="176"/>
      <c r="B27" s="181"/>
      <c r="C27" s="182"/>
      <c r="D27" s="179"/>
      <c r="E27" s="175"/>
    </row>
    <row r="28" spans="1:5" ht="17.100000000000001" customHeight="1" thickBot="1">
      <c r="A28" s="171">
        <v>4</v>
      </c>
      <c r="B28" s="183" t="s">
        <v>158</v>
      </c>
      <c r="C28" s="184"/>
      <c r="D28" s="185"/>
      <c r="E28" s="175"/>
    </row>
    <row r="29" spans="1:5" ht="17.100000000000001" customHeight="1" thickBot="1">
      <c r="A29" s="176"/>
      <c r="B29" s="186"/>
      <c r="C29" s="187"/>
      <c r="D29" s="179"/>
      <c r="E29" s="175"/>
    </row>
    <row r="30" spans="1:5" ht="17.100000000000001" customHeight="1" thickBot="1">
      <c r="A30" s="171">
        <v>5</v>
      </c>
      <c r="B30" s="183" t="s">
        <v>159</v>
      </c>
      <c r="C30" s="184"/>
      <c r="D30" s="185"/>
      <c r="E30" s="175"/>
    </row>
    <row r="31" spans="1:5" ht="17.100000000000001" customHeight="1">
      <c r="A31" s="188"/>
      <c r="B31" s="189"/>
      <c r="C31" s="187"/>
      <c r="D31" s="182"/>
      <c r="E31" s="190"/>
    </row>
    <row r="32" spans="1:5" ht="17.100000000000001" customHeight="1" thickBot="1">
      <c r="A32" s="191"/>
      <c r="B32" s="192" t="s">
        <v>160</v>
      </c>
      <c r="C32" s="193"/>
      <c r="D32" s="193"/>
      <c r="E32" s="194"/>
    </row>
    <row r="35" spans="2:4">
      <c r="B35" s="164" t="s">
        <v>161</v>
      </c>
      <c r="C35" s="164" t="s">
        <v>64</v>
      </c>
      <c r="D35" s="164" t="s">
        <v>162</v>
      </c>
    </row>
    <row r="37" spans="2:4" ht="18" customHeight="1"/>
  </sheetData>
  <mergeCells count="5">
    <mergeCell ref="C7:E7"/>
    <mergeCell ref="A8:A9"/>
    <mergeCell ref="B8:B9"/>
    <mergeCell ref="C8:C9"/>
    <mergeCell ref="D8:E8"/>
  </mergeCells>
  <phoneticPr fontId="3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5:K30"/>
  <sheetViews>
    <sheetView zoomScaleNormal="100" workbookViewId="0">
      <selection activeCell="J31" sqref="J31"/>
    </sheetView>
  </sheetViews>
  <sheetFormatPr defaultRowHeight="12.75"/>
  <cols>
    <col min="1" max="1" width="7.42578125" style="256" customWidth="1"/>
    <col min="2" max="2" width="9.140625" style="256"/>
    <col min="3" max="3" width="16.140625" style="256" customWidth="1"/>
    <col min="4" max="4" width="10" style="256" customWidth="1"/>
    <col min="5" max="9" width="8.7109375" style="256" customWidth="1"/>
    <col min="10" max="16384" width="9.140625" style="256"/>
  </cols>
  <sheetData>
    <row r="5" spans="1:9">
      <c r="I5" s="342" t="s">
        <v>479</v>
      </c>
    </row>
    <row r="7" spans="1:9" ht="15.75">
      <c r="A7" s="255" t="s">
        <v>438</v>
      </c>
    </row>
    <row r="9" spans="1:9">
      <c r="A9" s="731"/>
      <c r="B9" s="731"/>
    </row>
    <row r="10" spans="1:9">
      <c r="A10" s="601" t="s">
        <v>483</v>
      </c>
      <c r="B10" s="238"/>
    </row>
    <row r="11" spans="1:9" ht="13.5" thickBot="1">
      <c r="H11" s="407" t="s">
        <v>439</v>
      </c>
      <c r="I11" s="407"/>
    </row>
    <row r="12" spans="1:9" ht="12.75" customHeight="1">
      <c r="A12" s="890" t="s">
        <v>243</v>
      </c>
      <c r="B12" s="898" t="s">
        <v>242</v>
      </c>
      <c r="C12" s="899"/>
      <c r="D12" s="388" t="s">
        <v>244</v>
      </c>
      <c r="E12" s="893" t="s">
        <v>226</v>
      </c>
      <c r="F12" s="894"/>
      <c r="G12" s="404" t="s">
        <v>304</v>
      </c>
      <c r="H12" s="405" t="s">
        <v>305</v>
      </c>
      <c r="I12" s="398" t="s">
        <v>211</v>
      </c>
    </row>
    <row r="13" spans="1:9">
      <c r="A13" s="891"/>
      <c r="B13" s="900"/>
      <c r="C13" s="901"/>
      <c r="D13" s="389" t="s">
        <v>212</v>
      </c>
      <c r="E13" s="391" t="s">
        <v>213</v>
      </c>
      <c r="F13" s="393" t="s">
        <v>214</v>
      </c>
      <c r="G13" s="395" t="s">
        <v>140</v>
      </c>
      <c r="H13" s="406" t="s">
        <v>304</v>
      </c>
      <c r="I13" s="399" t="s">
        <v>215</v>
      </c>
    </row>
    <row r="14" spans="1:9" ht="13.5" thickBot="1">
      <c r="A14" s="892"/>
      <c r="B14" s="902"/>
      <c r="C14" s="903"/>
      <c r="D14" s="390" t="s">
        <v>216</v>
      </c>
      <c r="E14" s="392" t="s">
        <v>212</v>
      </c>
      <c r="F14" s="394" t="s">
        <v>212</v>
      </c>
      <c r="G14" s="396" t="s">
        <v>217</v>
      </c>
      <c r="H14" s="397" t="s">
        <v>217</v>
      </c>
      <c r="I14" s="400" t="s">
        <v>218</v>
      </c>
    </row>
    <row r="15" spans="1:9" ht="15.75" customHeight="1">
      <c r="A15" s="306">
        <v>1</v>
      </c>
      <c r="B15" s="309" t="s">
        <v>219</v>
      </c>
      <c r="C15" s="310"/>
      <c r="D15" s="314">
        <v>25.43</v>
      </c>
      <c r="E15" s="317">
        <v>0</v>
      </c>
      <c r="F15" s="320">
        <v>0</v>
      </c>
      <c r="G15" s="317">
        <v>8583290</v>
      </c>
      <c r="H15" s="314">
        <v>28127</v>
      </c>
      <c r="I15" s="317">
        <v>12.11</v>
      </c>
    </row>
    <row r="16" spans="1:9" ht="15.75" customHeight="1">
      <c r="A16" s="307">
        <v>2</v>
      </c>
      <c r="B16" s="311" t="s">
        <v>220</v>
      </c>
      <c r="C16" s="258"/>
      <c r="D16" s="315"/>
      <c r="E16" s="318"/>
      <c r="F16" s="315"/>
      <c r="G16" s="318"/>
      <c r="H16" s="315"/>
      <c r="I16" s="318"/>
    </row>
    <row r="17" spans="1:11" ht="15.75" customHeight="1">
      <c r="A17" s="307">
        <v>3</v>
      </c>
      <c r="B17" s="383" t="s">
        <v>289</v>
      </c>
      <c r="C17" s="258"/>
      <c r="D17" s="315"/>
      <c r="E17" s="318"/>
      <c r="F17" s="315"/>
      <c r="G17" s="318"/>
      <c r="H17" s="315"/>
      <c r="I17" s="318"/>
    </row>
    <row r="18" spans="1:11" ht="15.75" customHeight="1">
      <c r="A18" s="307">
        <v>4</v>
      </c>
      <c r="B18" s="384" t="s">
        <v>290</v>
      </c>
      <c r="C18" s="313"/>
      <c r="D18" s="315"/>
      <c r="E18" s="318"/>
      <c r="F18" s="315"/>
      <c r="G18" s="318"/>
      <c r="H18" s="315"/>
      <c r="I18" s="318"/>
    </row>
    <row r="19" spans="1:11" ht="15.75" customHeight="1">
      <c r="A19" s="307">
        <v>5</v>
      </c>
      <c r="B19" s="384" t="s">
        <v>221</v>
      </c>
      <c r="C19" s="313"/>
      <c r="D19" s="315">
        <v>2</v>
      </c>
      <c r="E19" s="318">
        <v>0</v>
      </c>
      <c r="F19" s="315">
        <v>0</v>
      </c>
      <c r="G19" s="318">
        <v>531276</v>
      </c>
      <c r="H19" s="315">
        <v>22136</v>
      </c>
      <c r="I19" s="318">
        <v>9.5</v>
      </c>
    </row>
    <row r="20" spans="1:11" ht="15.75" customHeight="1">
      <c r="A20" s="307">
        <v>6</v>
      </c>
      <c r="B20" s="312" t="s">
        <v>338</v>
      </c>
      <c r="C20" s="313"/>
      <c r="D20" s="315">
        <v>4.2080000000000002</v>
      </c>
      <c r="E20" s="318">
        <v>0</v>
      </c>
      <c r="F20" s="315">
        <v>0</v>
      </c>
      <c r="G20" s="318">
        <v>536704</v>
      </c>
      <c r="H20" s="315">
        <v>10628</v>
      </c>
      <c r="I20" s="318">
        <v>2.5</v>
      </c>
    </row>
    <row r="21" spans="1:11" ht="15.75" customHeight="1">
      <c r="A21" s="307">
        <v>7</v>
      </c>
      <c r="B21" s="383" t="s">
        <v>291</v>
      </c>
      <c r="C21" s="258"/>
      <c r="D21" s="315"/>
      <c r="E21" s="318"/>
      <c r="F21" s="315"/>
      <c r="G21" s="318"/>
      <c r="H21" s="315"/>
      <c r="I21" s="318"/>
      <c r="K21" s="305"/>
    </row>
    <row r="22" spans="1:11" ht="15.75" customHeight="1" thickBot="1">
      <c r="A22" s="308">
        <v>8</v>
      </c>
      <c r="B22" s="385" t="s">
        <v>292</v>
      </c>
      <c r="C22" s="259"/>
      <c r="D22" s="316">
        <v>7.4370000000000003</v>
      </c>
      <c r="E22" s="319">
        <v>0</v>
      </c>
      <c r="F22" s="316">
        <v>0</v>
      </c>
      <c r="G22" s="319">
        <v>1085743</v>
      </c>
      <c r="H22" s="316">
        <v>12166</v>
      </c>
      <c r="I22" s="319">
        <v>5.125</v>
      </c>
    </row>
    <row r="23" spans="1:11">
      <c r="A23" s="895" t="s">
        <v>163</v>
      </c>
      <c r="B23" s="904"/>
      <c r="C23" s="905"/>
      <c r="D23" s="897">
        <v>38.359000000000002</v>
      </c>
      <c r="E23" s="897">
        <v>0</v>
      </c>
      <c r="F23" s="897">
        <v>0</v>
      </c>
      <c r="G23" s="897">
        <v>10737013</v>
      </c>
      <c r="H23" s="897" t="s">
        <v>36</v>
      </c>
      <c r="I23" s="897" t="s">
        <v>36</v>
      </c>
    </row>
    <row r="24" spans="1:11" ht="13.5" thickBot="1">
      <c r="A24" s="896"/>
      <c r="B24" s="906"/>
      <c r="C24" s="907"/>
      <c r="D24" s="700"/>
      <c r="E24" s="700"/>
      <c r="F24" s="700"/>
      <c r="G24" s="700"/>
      <c r="H24" s="700"/>
      <c r="I24" s="700"/>
    </row>
    <row r="25" spans="1:11">
      <c r="B25" s="260" t="s">
        <v>141</v>
      </c>
    </row>
    <row r="26" spans="1:11">
      <c r="B26" s="343" t="s">
        <v>283</v>
      </c>
    </row>
    <row r="27" spans="1:11">
      <c r="B27" s="423" t="s">
        <v>440</v>
      </c>
    </row>
    <row r="28" spans="1:11">
      <c r="B28" s="256" t="s">
        <v>335</v>
      </c>
    </row>
    <row r="30" spans="1:11">
      <c r="A30" s="257" t="s">
        <v>596</v>
      </c>
      <c r="C30" s="257"/>
      <c r="D30" s="257"/>
      <c r="E30" s="257"/>
      <c r="F30" s="257"/>
      <c r="G30" s="257"/>
      <c r="H30" s="257"/>
      <c r="I30" s="257"/>
    </row>
  </sheetData>
  <mergeCells count="12">
    <mergeCell ref="I23:I24"/>
    <mergeCell ref="B23:C24"/>
    <mergeCell ref="D23:D24"/>
    <mergeCell ref="E23:E24"/>
    <mergeCell ref="F23:F24"/>
    <mergeCell ref="G23:G24"/>
    <mergeCell ref="A9:B9"/>
    <mergeCell ref="A12:A14"/>
    <mergeCell ref="E12:F12"/>
    <mergeCell ref="A23:A24"/>
    <mergeCell ref="H23:H24"/>
    <mergeCell ref="B12:C14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C21" sqref="C21"/>
    </sheetView>
  </sheetViews>
  <sheetFormatPr defaultRowHeight="12.75"/>
  <cols>
    <col min="1" max="1" width="5.28515625" style="262" customWidth="1"/>
    <col min="2" max="2" width="9.7109375" style="262" customWidth="1"/>
    <col min="3" max="3" width="37.42578125" style="262" customWidth="1"/>
    <col min="4" max="4" width="26.7109375" style="262" customWidth="1"/>
    <col min="5" max="16384" width="9.140625" style="262"/>
  </cols>
  <sheetData>
    <row r="1" spans="2:10">
      <c r="D1" s="292" t="s">
        <v>295</v>
      </c>
    </row>
    <row r="3" spans="2:10" ht="18">
      <c r="B3" s="908" t="s">
        <v>441</v>
      </c>
      <c r="C3" s="909"/>
      <c r="D3" s="909"/>
      <c r="E3" s="238"/>
    </row>
    <row r="5" spans="2:10">
      <c r="D5" s="263"/>
    </row>
    <row r="7" spans="2:10" ht="13.5" thickBot="1"/>
    <row r="8" spans="2:10" ht="16.5" customHeight="1" thickBot="1">
      <c r="B8" s="321" t="s">
        <v>243</v>
      </c>
      <c r="C8" s="284" t="s">
        <v>227</v>
      </c>
      <c r="D8" s="285" t="s">
        <v>50</v>
      </c>
      <c r="J8" s="263"/>
    </row>
    <row r="9" spans="2:10">
      <c r="B9" s="281">
        <v>1</v>
      </c>
      <c r="C9" s="287" t="s">
        <v>228</v>
      </c>
      <c r="D9" s="673">
        <v>19027</v>
      </c>
      <c r="J9" s="263"/>
    </row>
    <row r="10" spans="2:10">
      <c r="B10" s="273">
        <v>2</v>
      </c>
      <c r="C10" s="277" t="s">
        <v>229</v>
      </c>
      <c r="D10" s="672">
        <v>19027</v>
      </c>
      <c r="E10" s="271"/>
      <c r="F10" s="271"/>
      <c r="G10" s="271"/>
      <c r="H10" s="271"/>
      <c r="I10" s="272"/>
      <c r="J10" s="269"/>
    </row>
    <row r="11" spans="2:10">
      <c r="B11" s="273">
        <v>3</v>
      </c>
      <c r="C11" s="276" t="s">
        <v>235</v>
      </c>
      <c r="D11" s="672"/>
      <c r="E11" s="271"/>
      <c r="F11" s="271"/>
      <c r="G11" s="271"/>
      <c r="H11" s="271"/>
      <c r="I11" s="269"/>
      <c r="J11" s="269"/>
    </row>
    <row r="12" spans="2:10">
      <c r="B12" s="273">
        <v>4</v>
      </c>
      <c r="C12" s="286" t="s">
        <v>236</v>
      </c>
      <c r="D12" s="674"/>
      <c r="E12" s="264"/>
      <c r="F12" s="264"/>
      <c r="G12" s="264"/>
      <c r="H12" s="264"/>
      <c r="I12" s="264"/>
      <c r="J12" s="264"/>
    </row>
    <row r="13" spans="2:10">
      <c r="B13" s="273">
        <v>5</v>
      </c>
      <c r="C13" s="286" t="s">
        <v>237</v>
      </c>
      <c r="D13" s="674"/>
      <c r="E13" s="264"/>
      <c r="F13" s="264"/>
      <c r="G13" s="264"/>
      <c r="H13" s="264"/>
      <c r="I13" s="264"/>
      <c r="J13" s="264"/>
    </row>
    <row r="14" spans="2:10">
      <c r="B14" s="273">
        <v>6</v>
      </c>
      <c r="C14" s="286" t="s">
        <v>238</v>
      </c>
      <c r="D14" s="674"/>
      <c r="E14" s="264"/>
      <c r="F14" s="264"/>
      <c r="G14" s="264"/>
      <c r="H14" s="264"/>
      <c r="I14" s="264"/>
      <c r="J14" s="264"/>
    </row>
    <row r="15" spans="2:10" ht="13.5" thickBot="1">
      <c r="B15" s="288">
        <v>7</v>
      </c>
      <c r="C15" s="289" t="s">
        <v>230</v>
      </c>
      <c r="D15" s="675"/>
      <c r="E15" s="264"/>
      <c r="F15" s="264"/>
      <c r="G15" s="264"/>
      <c r="H15" s="264"/>
      <c r="I15" s="264"/>
      <c r="J15" s="264"/>
    </row>
    <row r="16" spans="2:10" ht="13.5" thickBot="1">
      <c r="B16" s="283">
        <v>8</v>
      </c>
      <c r="C16" s="290" t="s">
        <v>163</v>
      </c>
      <c r="D16" s="676">
        <v>19027</v>
      </c>
      <c r="E16" s="264"/>
      <c r="F16" s="264"/>
      <c r="G16" s="264"/>
      <c r="H16" s="264"/>
      <c r="I16" s="264"/>
      <c r="J16" s="264"/>
    </row>
    <row r="17" spans="1:10">
      <c r="B17" s="281">
        <v>9</v>
      </c>
      <c r="C17" s="282" t="s">
        <v>231</v>
      </c>
      <c r="D17" s="673"/>
      <c r="E17" s="264"/>
      <c r="F17" s="264"/>
      <c r="G17" s="264"/>
      <c r="H17" s="264"/>
      <c r="I17" s="264"/>
      <c r="J17" s="264"/>
    </row>
    <row r="18" spans="1:10" ht="13.5" thickBot="1">
      <c r="B18" s="274">
        <v>10</v>
      </c>
      <c r="C18" s="275" t="s">
        <v>232</v>
      </c>
      <c r="D18" s="677"/>
      <c r="E18" s="264"/>
      <c r="F18" s="264"/>
      <c r="G18" s="264"/>
      <c r="H18" s="264"/>
      <c r="I18" s="264"/>
      <c r="J18" s="264"/>
    </row>
    <row r="19" spans="1:10">
      <c r="B19" s="269"/>
      <c r="C19" s="264"/>
      <c r="D19" s="264"/>
      <c r="E19" s="264"/>
      <c r="F19" s="264"/>
      <c r="G19" s="264"/>
      <c r="H19" s="264"/>
      <c r="I19" s="264"/>
      <c r="J19" s="264"/>
    </row>
    <row r="20" spans="1:10">
      <c r="B20" s="269" t="s">
        <v>233</v>
      </c>
      <c r="C20" s="265" t="s">
        <v>598</v>
      </c>
      <c r="D20" s="264"/>
      <c r="E20" s="264"/>
      <c r="F20" s="264"/>
      <c r="G20" s="264"/>
      <c r="H20" s="264"/>
      <c r="I20" s="264"/>
      <c r="J20" s="264"/>
    </row>
    <row r="21" spans="1:10">
      <c r="B21" s="269"/>
      <c r="C21" s="264"/>
      <c r="D21" s="264"/>
      <c r="E21" s="264"/>
      <c r="F21" s="264"/>
      <c r="G21" s="264"/>
      <c r="H21" s="264"/>
      <c r="I21" s="264"/>
      <c r="J21" s="264"/>
    </row>
    <row r="22" spans="1:10">
      <c r="A22" s="279" t="s">
        <v>234</v>
      </c>
      <c r="B22" s="237"/>
      <c r="C22" s="237"/>
      <c r="D22" s="238"/>
      <c r="E22" s="264"/>
      <c r="F22" s="264"/>
      <c r="G22" s="264"/>
      <c r="H22" s="264"/>
      <c r="I22" s="270"/>
      <c r="J22" s="264"/>
    </row>
    <row r="23" spans="1:10">
      <c r="A23" s="280"/>
      <c r="B23" s="731" t="s">
        <v>296</v>
      </c>
      <c r="C23" s="731"/>
      <c r="D23" s="238"/>
      <c r="E23" s="264"/>
      <c r="F23" s="264"/>
      <c r="G23" s="264"/>
      <c r="H23" s="264"/>
      <c r="I23" s="264"/>
      <c r="J23" s="264"/>
    </row>
    <row r="24" spans="1:10">
      <c r="A24" s="278"/>
      <c r="B24" s="279" t="s">
        <v>297</v>
      </c>
      <c r="C24" s="237"/>
      <c r="D24" s="238"/>
      <c r="E24" s="264"/>
      <c r="F24" s="264"/>
      <c r="G24" s="264"/>
      <c r="H24" s="264"/>
      <c r="I24" s="264"/>
      <c r="J24" s="264"/>
    </row>
    <row r="25" spans="1:10">
      <c r="A25" s="279"/>
      <c r="B25" s="705" t="s">
        <v>298</v>
      </c>
      <c r="C25" s="705"/>
      <c r="D25" s="238"/>
      <c r="E25" s="264"/>
      <c r="F25" s="264"/>
      <c r="G25" s="264"/>
      <c r="H25" s="264"/>
      <c r="I25" s="264"/>
      <c r="J25" s="264"/>
    </row>
    <row r="26" spans="1:10">
      <c r="B26" s="291" t="s">
        <v>299</v>
      </c>
    </row>
    <row r="27" spans="1:10">
      <c r="B27" s="291" t="s">
        <v>300</v>
      </c>
    </row>
    <row r="29" spans="1:10">
      <c r="B29" s="291" t="s">
        <v>301</v>
      </c>
    </row>
    <row r="32" spans="1:10">
      <c r="B32" s="291" t="s">
        <v>506</v>
      </c>
    </row>
    <row r="34" spans="2:2">
      <c r="B34" s="291" t="s">
        <v>597</v>
      </c>
    </row>
    <row r="36" spans="2:2">
      <c r="B36" s="291" t="s">
        <v>489</v>
      </c>
    </row>
    <row r="38" spans="2:2">
      <c r="B38" s="291" t="s">
        <v>498</v>
      </c>
    </row>
  </sheetData>
  <mergeCells count="3">
    <mergeCell ref="B25:C25"/>
    <mergeCell ref="B23:C23"/>
    <mergeCell ref="B3:D3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50"/>
  <sheetViews>
    <sheetView zoomScaleNormal="100" workbookViewId="0">
      <selection activeCell="J3" sqref="J3"/>
    </sheetView>
  </sheetViews>
  <sheetFormatPr defaultRowHeight="12.75"/>
  <cols>
    <col min="1" max="1" width="10.140625" customWidth="1"/>
    <col min="2" max="2" width="9" customWidth="1"/>
    <col min="4" max="4" width="8" customWidth="1"/>
    <col min="6" max="6" width="9.140625" customWidth="1"/>
    <col min="7" max="7" width="9.85546875" customWidth="1"/>
    <col min="8" max="8" width="9.5703125" customWidth="1"/>
    <col min="9" max="9" width="17.140625" hidden="1" customWidth="1"/>
    <col min="10" max="10" width="12.5703125" customWidth="1"/>
    <col min="257" max="257" width="10.140625" customWidth="1"/>
    <col min="258" max="258" width="9" customWidth="1"/>
    <col min="260" max="260" width="8" customWidth="1"/>
    <col min="262" max="262" width="9.140625" customWidth="1"/>
    <col min="263" max="263" width="9.85546875" customWidth="1"/>
    <col min="264" max="264" width="9.5703125" customWidth="1"/>
    <col min="265" max="265" width="0" hidden="1" customWidth="1"/>
    <col min="266" max="266" width="12.5703125" customWidth="1"/>
    <col min="513" max="513" width="10.140625" customWidth="1"/>
    <col min="514" max="514" width="9" customWidth="1"/>
    <col min="516" max="516" width="8" customWidth="1"/>
    <col min="518" max="518" width="9.140625" customWidth="1"/>
    <col min="519" max="519" width="9.85546875" customWidth="1"/>
    <col min="520" max="520" width="9.5703125" customWidth="1"/>
    <col min="521" max="521" width="0" hidden="1" customWidth="1"/>
    <col min="522" max="522" width="12.5703125" customWidth="1"/>
    <col min="769" max="769" width="10.140625" customWidth="1"/>
    <col min="770" max="770" width="9" customWidth="1"/>
    <col min="772" max="772" width="8" customWidth="1"/>
    <col min="774" max="774" width="9.140625" customWidth="1"/>
    <col min="775" max="775" width="9.85546875" customWidth="1"/>
    <col min="776" max="776" width="9.5703125" customWidth="1"/>
    <col min="777" max="777" width="0" hidden="1" customWidth="1"/>
    <col min="778" max="778" width="12.5703125" customWidth="1"/>
    <col min="1025" max="1025" width="10.140625" customWidth="1"/>
    <col min="1026" max="1026" width="9" customWidth="1"/>
    <col min="1028" max="1028" width="8" customWidth="1"/>
    <col min="1030" max="1030" width="9.140625" customWidth="1"/>
    <col min="1031" max="1031" width="9.85546875" customWidth="1"/>
    <col min="1032" max="1032" width="9.5703125" customWidth="1"/>
    <col min="1033" max="1033" width="0" hidden="1" customWidth="1"/>
    <col min="1034" max="1034" width="12.5703125" customWidth="1"/>
    <col min="1281" max="1281" width="10.140625" customWidth="1"/>
    <col min="1282" max="1282" width="9" customWidth="1"/>
    <col min="1284" max="1284" width="8" customWidth="1"/>
    <col min="1286" max="1286" width="9.140625" customWidth="1"/>
    <col min="1287" max="1287" width="9.85546875" customWidth="1"/>
    <col min="1288" max="1288" width="9.5703125" customWidth="1"/>
    <col min="1289" max="1289" width="0" hidden="1" customWidth="1"/>
    <col min="1290" max="1290" width="12.5703125" customWidth="1"/>
    <col min="1537" max="1537" width="10.140625" customWidth="1"/>
    <col min="1538" max="1538" width="9" customWidth="1"/>
    <col min="1540" max="1540" width="8" customWidth="1"/>
    <col min="1542" max="1542" width="9.140625" customWidth="1"/>
    <col min="1543" max="1543" width="9.85546875" customWidth="1"/>
    <col min="1544" max="1544" width="9.5703125" customWidth="1"/>
    <col min="1545" max="1545" width="0" hidden="1" customWidth="1"/>
    <col min="1546" max="1546" width="12.5703125" customWidth="1"/>
    <col min="1793" max="1793" width="10.140625" customWidth="1"/>
    <col min="1794" max="1794" width="9" customWidth="1"/>
    <col min="1796" max="1796" width="8" customWidth="1"/>
    <col min="1798" max="1798" width="9.140625" customWidth="1"/>
    <col min="1799" max="1799" width="9.85546875" customWidth="1"/>
    <col min="1800" max="1800" width="9.5703125" customWidth="1"/>
    <col min="1801" max="1801" width="0" hidden="1" customWidth="1"/>
    <col min="1802" max="1802" width="12.5703125" customWidth="1"/>
    <col min="2049" max="2049" width="10.140625" customWidth="1"/>
    <col min="2050" max="2050" width="9" customWidth="1"/>
    <col min="2052" max="2052" width="8" customWidth="1"/>
    <col min="2054" max="2054" width="9.140625" customWidth="1"/>
    <col min="2055" max="2055" width="9.85546875" customWidth="1"/>
    <col min="2056" max="2056" width="9.5703125" customWidth="1"/>
    <col min="2057" max="2057" width="0" hidden="1" customWidth="1"/>
    <col min="2058" max="2058" width="12.5703125" customWidth="1"/>
    <col min="2305" max="2305" width="10.140625" customWidth="1"/>
    <col min="2306" max="2306" width="9" customWidth="1"/>
    <col min="2308" max="2308" width="8" customWidth="1"/>
    <col min="2310" max="2310" width="9.140625" customWidth="1"/>
    <col min="2311" max="2311" width="9.85546875" customWidth="1"/>
    <col min="2312" max="2312" width="9.5703125" customWidth="1"/>
    <col min="2313" max="2313" width="0" hidden="1" customWidth="1"/>
    <col min="2314" max="2314" width="12.5703125" customWidth="1"/>
    <col min="2561" max="2561" width="10.140625" customWidth="1"/>
    <col min="2562" max="2562" width="9" customWidth="1"/>
    <col min="2564" max="2564" width="8" customWidth="1"/>
    <col min="2566" max="2566" width="9.140625" customWidth="1"/>
    <col min="2567" max="2567" width="9.85546875" customWidth="1"/>
    <col min="2568" max="2568" width="9.5703125" customWidth="1"/>
    <col min="2569" max="2569" width="0" hidden="1" customWidth="1"/>
    <col min="2570" max="2570" width="12.5703125" customWidth="1"/>
    <col min="2817" max="2817" width="10.140625" customWidth="1"/>
    <col min="2818" max="2818" width="9" customWidth="1"/>
    <col min="2820" max="2820" width="8" customWidth="1"/>
    <col min="2822" max="2822" width="9.140625" customWidth="1"/>
    <col min="2823" max="2823" width="9.85546875" customWidth="1"/>
    <col min="2824" max="2824" width="9.5703125" customWidth="1"/>
    <col min="2825" max="2825" width="0" hidden="1" customWidth="1"/>
    <col min="2826" max="2826" width="12.5703125" customWidth="1"/>
    <col min="3073" max="3073" width="10.140625" customWidth="1"/>
    <col min="3074" max="3074" width="9" customWidth="1"/>
    <col min="3076" max="3076" width="8" customWidth="1"/>
    <col min="3078" max="3078" width="9.140625" customWidth="1"/>
    <col min="3079" max="3079" width="9.85546875" customWidth="1"/>
    <col min="3080" max="3080" width="9.5703125" customWidth="1"/>
    <col min="3081" max="3081" width="0" hidden="1" customWidth="1"/>
    <col min="3082" max="3082" width="12.5703125" customWidth="1"/>
    <col min="3329" max="3329" width="10.140625" customWidth="1"/>
    <col min="3330" max="3330" width="9" customWidth="1"/>
    <col min="3332" max="3332" width="8" customWidth="1"/>
    <col min="3334" max="3334" width="9.140625" customWidth="1"/>
    <col min="3335" max="3335" width="9.85546875" customWidth="1"/>
    <col min="3336" max="3336" width="9.5703125" customWidth="1"/>
    <col min="3337" max="3337" width="0" hidden="1" customWidth="1"/>
    <col min="3338" max="3338" width="12.5703125" customWidth="1"/>
    <col min="3585" max="3585" width="10.140625" customWidth="1"/>
    <col min="3586" max="3586" width="9" customWidth="1"/>
    <col min="3588" max="3588" width="8" customWidth="1"/>
    <col min="3590" max="3590" width="9.140625" customWidth="1"/>
    <col min="3591" max="3591" width="9.85546875" customWidth="1"/>
    <col min="3592" max="3592" width="9.5703125" customWidth="1"/>
    <col min="3593" max="3593" width="0" hidden="1" customWidth="1"/>
    <col min="3594" max="3594" width="12.5703125" customWidth="1"/>
    <col min="3841" max="3841" width="10.140625" customWidth="1"/>
    <col min="3842" max="3842" width="9" customWidth="1"/>
    <col min="3844" max="3844" width="8" customWidth="1"/>
    <col min="3846" max="3846" width="9.140625" customWidth="1"/>
    <col min="3847" max="3847" width="9.85546875" customWidth="1"/>
    <col min="3848" max="3848" width="9.5703125" customWidth="1"/>
    <col min="3849" max="3849" width="0" hidden="1" customWidth="1"/>
    <col min="3850" max="3850" width="12.5703125" customWidth="1"/>
    <col min="4097" max="4097" width="10.140625" customWidth="1"/>
    <col min="4098" max="4098" width="9" customWidth="1"/>
    <col min="4100" max="4100" width="8" customWidth="1"/>
    <col min="4102" max="4102" width="9.140625" customWidth="1"/>
    <col min="4103" max="4103" width="9.85546875" customWidth="1"/>
    <col min="4104" max="4104" width="9.5703125" customWidth="1"/>
    <col min="4105" max="4105" width="0" hidden="1" customWidth="1"/>
    <col min="4106" max="4106" width="12.5703125" customWidth="1"/>
    <col min="4353" max="4353" width="10.140625" customWidth="1"/>
    <col min="4354" max="4354" width="9" customWidth="1"/>
    <col min="4356" max="4356" width="8" customWidth="1"/>
    <col min="4358" max="4358" width="9.140625" customWidth="1"/>
    <col min="4359" max="4359" width="9.85546875" customWidth="1"/>
    <col min="4360" max="4360" width="9.5703125" customWidth="1"/>
    <col min="4361" max="4361" width="0" hidden="1" customWidth="1"/>
    <col min="4362" max="4362" width="12.5703125" customWidth="1"/>
    <col min="4609" max="4609" width="10.140625" customWidth="1"/>
    <col min="4610" max="4610" width="9" customWidth="1"/>
    <col min="4612" max="4612" width="8" customWidth="1"/>
    <col min="4614" max="4614" width="9.140625" customWidth="1"/>
    <col min="4615" max="4615" width="9.85546875" customWidth="1"/>
    <col min="4616" max="4616" width="9.5703125" customWidth="1"/>
    <col min="4617" max="4617" width="0" hidden="1" customWidth="1"/>
    <col min="4618" max="4618" width="12.5703125" customWidth="1"/>
    <col min="4865" max="4865" width="10.140625" customWidth="1"/>
    <col min="4866" max="4866" width="9" customWidth="1"/>
    <col min="4868" max="4868" width="8" customWidth="1"/>
    <col min="4870" max="4870" width="9.140625" customWidth="1"/>
    <col min="4871" max="4871" width="9.85546875" customWidth="1"/>
    <col min="4872" max="4872" width="9.5703125" customWidth="1"/>
    <col min="4873" max="4873" width="0" hidden="1" customWidth="1"/>
    <col min="4874" max="4874" width="12.5703125" customWidth="1"/>
    <col min="5121" max="5121" width="10.140625" customWidth="1"/>
    <col min="5122" max="5122" width="9" customWidth="1"/>
    <col min="5124" max="5124" width="8" customWidth="1"/>
    <col min="5126" max="5126" width="9.140625" customWidth="1"/>
    <col min="5127" max="5127" width="9.85546875" customWidth="1"/>
    <col min="5128" max="5128" width="9.5703125" customWidth="1"/>
    <col min="5129" max="5129" width="0" hidden="1" customWidth="1"/>
    <col min="5130" max="5130" width="12.5703125" customWidth="1"/>
    <col min="5377" max="5377" width="10.140625" customWidth="1"/>
    <col min="5378" max="5378" width="9" customWidth="1"/>
    <col min="5380" max="5380" width="8" customWidth="1"/>
    <col min="5382" max="5382" width="9.140625" customWidth="1"/>
    <col min="5383" max="5383" width="9.85546875" customWidth="1"/>
    <col min="5384" max="5384" width="9.5703125" customWidth="1"/>
    <col min="5385" max="5385" width="0" hidden="1" customWidth="1"/>
    <col min="5386" max="5386" width="12.5703125" customWidth="1"/>
    <col min="5633" max="5633" width="10.140625" customWidth="1"/>
    <col min="5634" max="5634" width="9" customWidth="1"/>
    <col min="5636" max="5636" width="8" customWidth="1"/>
    <col min="5638" max="5638" width="9.140625" customWidth="1"/>
    <col min="5639" max="5639" width="9.85546875" customWidth="1"/>
    <col min="5640" max="5640" width="9.5703125" customWidth="1"/>
    <col min="5641" max="5641" width="0" hidden="1" customWidth="1"/>
    <col min="5642" max="5642" width="12.5703125" customWidth="1"/>
    <col min="5889" max="5889" width="10.140625" customWidth="1"/>
    <col min="5890" max="5890" width="9" customWidth="1"/>
    <col min="5892" max="5892" width="8" customWidth="1"/>
    <col min="5894" max="5894" width="9.140625" customWidth="1"/>
    <col min="5895" max="5895" width="9.85546875" customWidth="1"/>
    <col min="5896" max="5896" width="9.5703125" customWidth="1"/>
    <col min="5897" max="5897" width="0" hidden="1" customWidth="1"/>
    <col min="5898" max="5898" width="12.5703125" customWidth="1"/>
    <col min="6145" max="6145" width="10.140625" customWidth="1"/>
    <col min="6146" max="6146" width="9" customWidth="1"/>
    <col min="6148" max="6148" width="8" customWidth="1"/>
    <col min="6150" max="6150" width="9.140625" customWidth="1"/>
    <col min="6151" max="6151" width="9.85546875" customWidth="1"/>
    <col min="6152" max="6152" width="9.5703125" customWidth="1"/>
    <col min="6153" max="6153" width="0" hidden="1" customWidth="1"/>
    <col min="6154" max="6154" width="12.5703125" customWidth="1"/>
    <col min="6401" max="6401" width="10.140625" customWidth="1"/>
    <col min="6402" max="6402" width="9" customWidth="1"/>
    <col min="6404" max="6404" width="8" customWidth="1"/>
    <col min="6406" max="6406" width="9.140625" customWidth="1"/>
    <col min="6407" max="6407" width="9.85546875" customWidth="1"/>
    <col min="6408" max="6408" width="9.5703125" customWidth="1"/>
    <col min="6409" max="6409" width="0" hidden="1" customWidth="1"/>
    <col min="6410" max="6410" width="12.5703125" customWidth="1"/>
    <col min="6657" max="6657" width="10.140625" customWidth="1"/>
    <col min="6658" max="6658" width="9" customWidth="1"/>
    <col min="6660" max="6660" width="8" customWidth="1"/>
    <col min="6662" max="6662" width="9.140625" customWidth="1"/>
    <col min="6663" max="6663" width="9.85546875" customWidth="1"/>
    <col min="6664" max="6664" width="9.5703125" customWidth="1"/>
    <col min="6665" max="6665" width="0" hidden="1" customWidth="1"/>
    <col min="6666" max="6666" width="12.5703125" customWidth="1"/>
    <col min="6913" max="6913" width="10.140625" customWidth="1"/>
    <col min="6914" max="6914" width="9" customWidth="1"/>
    <col min="6916" max="6916" width="8" customWidth="1"/>
    <col min="6918" max="6918" width="9.140625" customWidth="1"/>
    <col min="6919" max="6919" width="9.85546875" customWidth="1"/>
    <col min="6920" max="6920" width="9.5703125" customWidth="1"/>
    <col min="6921" max="6921" width="0" hidden="1" customWidth="1"/>
    <col min="6922" max="6922" width="12.5703125" customWidth="1"/>
    <col min="7169" max="7169" width="10.140625" customWidth="1"/>
    <col min="7170" max="7170" width="9" customWidth="1"/>
    <col min="7172" max="7172" width="8" customWidth="1"/>
    <col min="7174" max="7174" width="9.140625" customWidth="1"/>
    <col min="7175" max="7175" width="9.85546875" customWidth="1"/>
    <col min="7176" max="7176" width="9.5703125" customWidth="1"/>
    <col min="7177" max="7177" width="0" hidden="1" customWidth="1"/>
    <col min="7178" max="7178" width="12.5703125" customWidth="1"/>
    <col min="7425" max="7425" width="10.140625" customWidth="1"/>
    <col min="7426" max="7426" width="9" customWidth="1"/>
    <col min="7428" max="7428" width="8" customWidth="1"/>
    <col min="7430" max="7430" width="9.140625" customWidth="1"/>
    <col min="7431" max="7431" width="9.85546875" customWidth="1"/>
    <col min="7432" max="7432" width="9.5703125" customWidth="1"/>
    <col min="7433" max="7433" width="0" hidden="1" customWidth="1"/>
    <col min="7434" max="7434" width="12.5703125" customWidth="1"/>
    <col min="7681" max="7681" width="10.140625" customWidth="1"/>
    <col min="7682" max="7682" width="9" customWidth="1"/>
    <col min="7684" max="7684" width="8" customWidth="1"/>
    <col min="7686" max="7686" width="9.140625" customWidth="1"/>
    <col min="7687" max="7687" width="9.85546875" customWidth="1"/>
    <col min="7688" max="7688" width="9.5703125" customWidth="1"/>
    <col min="7689" max="7689" width="0" hidden="1" customWidth="1"/>
    <col min="7690" max="7690" width="12.5703125" customWidth="1"/>
    <col min="7937" max="7937" width="10.140625" customWidth="1"/>
    <col min="7938" max="7938" width="9" customWidth="1"/>
    <col min="7940" max="7940" width="8" customWidth="1"/>
    <col min="7942" max="7942" width="9.140625" customWidth="1"/>
    <col min="7943" max="7943" width="9.85546875" customWidth="1"/>
    <col min="7944" max="7944" width="9.5703125" customWidth="1"/>
    <col min="7945" max="7945" width="0" hidden="1" customWidth="1"/>
    <col min="7946" max="7946" width="12.5703125" customWidth="1"/>
    <col min="8193" max="8193" width="10.140625" customWidth="1"/>
    <col min="8194" max="8194" width="9" customWidth="1"/>
    <col min="8196" max="8196" width="8" customWidth="1"/>
    <col min="8198" max="8198" width="9.140625" customWidth="1"/>
    <col min="8199" max="8199" width="9.85546875" customWidth="1"/>
    <col min="8200" max="8200" width="9.5703125" customWidth="1"/>
    <col min="8201" max="8201" width="0" hidden="1" customWidth="1"/>
    <col min="8202" max="8202" width="12.5703125" customWidth="1"/>
    <col min="8449" max="8449" width="10.140625" customWidth="1"/>
    <col min="8450" max="8450" width="9" customWidth="1"/>
    <col min="8452" max="8452" width="8" customWidth="1"/>
    <col min="8454" max="8454" width="9.140625" customWidth="1"/>
    <col min="8455" max="8455" width="9.85546875" customWidth="1"/>
    <col min="8456" max="8456" width="9.5703125" customWidth="1"/>
    <col min="8457" max="8457" width="0" hidden="1" customWidth="1"/>
    <col min="8458" max="8458" width="12.5703125" customWidth="1"/>
    <col min="8705" max="8705" width="10.140625" customWidth="1"/>
    <col min="8706" max="8706" width="9" customWidth="1"/>
    <col min="8708" max="8708" width="8" customWidth="1"/>
    <col min="8710" max="8710" width="9.140625" customWidth="1"/>
    <col min="8711" max="8711" width="9.85546875" customWidth="1"/>
    <col min="8712" max="8712" width="9.5703125" customWidth="1"/>
    <col min="8713" max="8713" width="0" hidden="1" customWidth="1"/>
    <col min="8714" max="8714" width="12.5703125" customWidth="1"/>
    <col min="8961" max="8961" width="10.140625" customWidth="1"/>
    <col min="8962" max="8962" width="9" customWidth="1"/>
    <col min="8964" max="8964" width="8" customWidth="1"/>
    <col min="8966" max="8966" width="9.140625" customWidth="1"/>
    <col min="8967" max="8967" width="9.85546875" customWidth="1"/>
    <col min="8968" max="8968" width="9.5703125" customWidth="1"/>
    <col min="8969" max="8969" width="0" hidden="1" customWidth="1"/>
    <col min="8970" max="8970" width="12.5703125" customWidth="1"/>
    <col min="9217" max="9217" width="10.140625" customWidth="1"/>
    <col min="9218" max="9218" width="9" customWidth="1"/>
    <col min="9220" max="9220" width="8" customWidth="1"/>
    <col min="9222" max="9222" width="9.140625" customWidth="1"/>
    <col min="9223" max="9223" width="9.85546875" customWidth="1"/>
    <col min="9224" max="9224" width="9.5703125" customWidth="1"/>
    <col min="9225" max="9225" width="0" hidden="1" customWidth="1"/>
    <col min="9226" max="9226" width="12.5703125" customWidth="1"/>
    <col min="9473" max="9473" width="10.140625" customWidth="1"/>
    <col min="9474" max="9474" width="9" customWidth="1"/>
    <col min="9476" max="9476" width="8" customWidth="1"/>
    <col min="9478" max="9478" width="9.140625" customWidth="1"/>
    <col min="9479" max="9479" width="9.85546875" customWidth="1"/>
    <col min="9480" max="9480" width="9.5703125" customWidth="1"/>
    <col min="9481" max="9481" width="0" hidden="1" customWidth="1"/>
    <col min="9482" max="9482" width="12.5703125" customWidth="1"/>
    <col min="9729" max="9729" width="10.140625" customWidth="1"/>
    <col min="9730" max="9730" width="9" customWidth="1"/>
    <col min="9732" max="9732" width="8" customWidth="1"/>
    <col min="9734" max="9734" width="9.140625" customWidth="1"/>
    <col min="9735" max="9735" width="9.85546875" customWidth="1"/>
    <col min="9736" max="9736" width="9.5703125" customWidth="1"/>
    <col min="9737" max="9737" width="0" hidden="1" customWidth="1"/>
    <col min="9738" max="9738" width="12.5703125" customWidth="1"/>
    <col min="9985" max="9985" width="10.140625" customWidth="1"/>
    <col min="9986" max="9986" width="9" customWidth="1"/>
    <col min="9988" max="9988" width="8" customWidth="1"/>
    <col min="9990" max="9990" width="9.140625" customWidth="1"/>
    <col min="9991" max="9991" width="9.85546875" customWidth="1"/>
    <col min="9992" max="9992" width="9.5703125" customWidth="1"/>
    <col min="9993" max="9993" width="0" hidden="1" customWidth="1"/>
    <col min="9994" max="9994" width="12.5703125" customWidth="1"/>
    <col min="10241" max="10241" width="10.140625" customWidth="1"/>
    <col min="10242" max="10242" width="9" customWidth="1"/>
    <col min="10244" max="10244" width="8" customWidth="1"/>
    <col min="10246" max="10246" width="9.140625" customWidth="1"/>
    <col min="10247" max="10247" width="9.85546875" customWidth="1"/>
    <col min="10248" max="10248" width="9.5703125" customWidth="1"/>
    <col min="10249" max="10249" width="0" hidden="1" customWidth="1"/>
    <col min="10250" max="10250" width="12.5703125" customWidth="1"/>
    <col min="10497" max="10497" width="10.140625" customWidth="1"/>
    <col min="10498" max="10498" width="9" customWidth="1"/>
    <col min="10500" max="10500" width="8" customWidth="1"/>
    <col min="10502" max="10502" width="9.140625" customWidth="1"/>
    <col min="10503" max="10503" width="9.85546875" customWidth="1"/>
    <col min="10504" max="10504" width="9.5703125" customWidth="1"/>
    <col min="10505" max="10505" width="0" hidden="1" customWidth="1"/>
    <col min="10506" max="10506" width="12.5703125" customWidth="1"/>
    <col min="10753" max="10753" width="10.140625" customWidth="1"/>
    <col min="10754" max="10754" width="9" customWidth="1"/>
    <col min="10756" max="10756" width="8" customWidth="1"/>
    <col min="10758" max="10758" width="9.140625" customWidth="1"/>
    <col min="10759" max="10759" width="9.85546875" customWidth="1"/>
    <col min="10760" max="10760" width="9.5703125" customWidth="1"/>
    <col min="10761" max="10761" width="0" hidden="1" customWidth="1"/>
    <col min="10762" max="10762" width="12.5703125" customWidth="1"/>
    <col min="11009" max="11009" width="10.140625" customWidth="1"/>
    <col min="11010" max="11010" width="9" customWidth="1"/>
    <col min="11012" max="11012" width="8" customWidth="1"/>
    <col min="11014" max="11014" width="9.140625" customWidth="1"/>
    <col min="11015" max="11015" width="9.85546875" customWidth="1"/>
    <col min="11016" max="11016" width="9.5703125" customWidth="1"/>
    <col min="11017" max="11017" width="0" hidden="1" customWidth="1"/>
    <col min="11018" max="11018" width="12.5703125" customWidth="1"/>
    <col min="11265" max="11265" width="10.140625" customWidth="1"/>
    <col min="11266" max="11266" width="9" customWidth="1"/>
    <col min="11268" max="11268" width="8" customWidth="1"/>
    <col min="11270" max="11270" width="9.140625" customWidth="1"/>
    <col min="11271" max="11271" width="9.85546875" customWidth="1"/>
    <col min="11272" max="11272" width="9.5703125" customWidth="1"/>
    <col min="11273" max="11273" width="0" hidden="1" customWidth="1"/>
    <col min="11274" max="11274" width="12.5703125" customWidth="1"/>
    <col min="11521" max="11521" width="10.140625" customWidth="1"/>
    <col min="11522" max="11522" width="9" customWidth="1"/>
    <col min="11524" max="11524" width="8" customWidth="1"/>
    <col min="11526" max="11526" width="9.140625" customWidth="1"/>
    <col min="11527" max="11527" width="9.85546875" customWidth="1"/>
    <col min="11528" max="11528" width="9.5703125" customWidth="1"/>
    <col min="11529" max="11529" width="0" hidden="1" customWidth="1"/>
    <col min="11530" max="11530" width="12.5703125" customWidth="1"/>
    <col min="11777" max="11777" width="10.140625" customWidth="1"/>
    <col min="11778" max="11778" width="9" customWidth="1"/>
    <col min="11780" max="11780" width="8" customWidth="1"/>
    <col min="11782" max="11782" width="9.140625" customWidth="1"/>
    <col min="11783" max="11783" width="9.85546875" customWidth="1"/>
    <col min="11784" max="11784" width="9.5703125" customWidth="1"/>
    <col min="11785" max="11785" width="0" hidden="1" customWidth="1"/>
    <col min="11786" max="11786" width="12.5703125" customWidth="1"/>
    <col min="12033" max="12033" width="10.140625" customWidth="1"/>
    <col min="12034" max="12034" width="9" customWidth="1"/>
    <col min="12036" max="12036" width="8" customWidth="1"/>
    <col min="12038" max="12038" width="9.140625" customWidth="1"/>
    <col min="12039" max="12039" width="9.85546875" customWidth="1"/>
    <col min="12040" max="12040" width="9.5703125" customWidth="1"/>
    <col min="12041" max="12041" width="0" hidden="1" customWidth="1"/>
    <col min="12042" max="12042" width="12.5703125" customWidth="1"/>
    <col min="12289" max="12289" width="10.140625" customWidth="1"/>
    <col min="12290" max="12290" width="9" customWidth="1"/>
    <col min="12292" max="12292" width="8" customWidth="1"/>
    <col min="12294" max="12294" width="9.140625" customWidth="1"/>
    <col min="12295" max="12295" width="9.85546875" customWidth="1"/>
    <col min="12296" max="12296" width="9.5703125" customWidth="1"/>
    <col min="12297" max="12297" width="0" hidden="1" customWidth="1"/>
    <col min="12298" max="12298" width="12.5703125" customWidth="1"/>
    <col min="12545" max="12545" width="10.140625" customWidth="1"/>
    <col min="12546" max="12546" width="9" customWidth="1"/>
    <col min="12548" max="12548" width="8" customWidth="1"/>
    <col min="12550" max="12550" width="9.140625" customWidth="1"/>
    <col min="12551" max="12551" width="9.85546875" customWidth="1"/>
    <col min="12552" max="12552" width="9.5703125" customWidth="1"/>
    <col min="12553" max="12553" width="0" hidden="1" customWidth="1"/>
    <col min="12554" max="12554" width="12.5703125" customWidth="1"/>
    <col min="12801" max="12801" width="10.140625" customWidth="1"/>
    <col min="12802" max="12802" width="9" customWidth="1"/>
    <col min="12804" max="12804" width="8" customWidth="1"/>
    <col min="12806" max="12806" width="9.140625" customWidth="1"/>
    <col min="12807" max="12807" width="9.85546875" customWidth="1"/>
    <col min="12808" max="12808" width="9.5703125" customWidth="1"/>
    <col min="12809" max="12809" width="0" hidden="1" customWidth="1"/>
    <col min="12810" max="12810" width="12.5703125" customWidth="1"/>
    <col min="13057" max="13057" width="10.140625" customWidth="1"/>
    <col min="13058" max="13058" width="9" customWidth="1"/>
    <col min="13060" max="13060" width="8" customWidth="1"/>
    <col min="13062" max="13062" width="9.140625" customWidth="1"/>
    <col min="13063" max="13063" width="9.85546875" customWidth="1"/>
    <col min="13064" max="13064" width="9.5703125" customWidth="1"/>
    <col min="13065" max="13065" width="0" hidden="1" customWidth="1"/>
    <col min="13066" max="13066" width="12.5703125" customWidth="1"/>
    <col min="13313" max="13313" width="10.140625" customWidth="1"/>
    <col min="13314" max="13314" width="9" customWidth="1"/>
    <col min="13316" max="13316" width="8" customWidth="1"/>
    <col min="13318" max="13318" width="9.140625" customWidth="1"/>
    <col min="13319" max="13319" width="9.85546875" customWidth="1"/>
    <col min="13320" max="13320" width="9.5703125" customWidth="1"/>
    <col min="13321" max="13321" width="0" hidden="1" customWidth="1"/>
    <col min="13322" max="13322" width="12.5703125" customWidth="1"/>
    <col min="13569" max="13569" width="10.140625" customWidth="1"/>
    <col min="13570" max="13570" width="9" customWidth="1"/>
    <col min="13572" max="13572" width="8" customWidth="1"/>
    <col min="13574" max="13574" width="9.140625" customWidth="1"/>
    <col min="13575" max="13575" width="9.85546875" customWidth="1"/>
    <col min="13576" max="13576" width="9.5703125" customWidth="1"/>
    <col min="13577" max="13577" width="0" hidden="1" customWidth="1"/>
    <col min="13578" max="13578" width="12.5703125" customWidth="1"/>
    <col min="13825" max="13825" width="10.140625" customWidth="1"/>
    <col min="13826" max="13826" width="9" customWidth="1"/>
    <col min="13828" max="13828" width="8" customWidth="1"/>
    <col min="13830" max="13830" width="9.140625" customWidth="1"/>
    <col min="13831" max="13831" width="9.85546875" customWidth="1"/>
    <col min="13832" max="13832" width="9.5703125" customWidth="1"/>
    <col min="13833" max="13833" width="0" hidden="1" customWidth="1"/>
    <col min="13834" max="13834" width="12.5703125" customWidth="1"/>
    <col min="14081" max="14081" width="10.140625" customWidth="1"/>
    <col min="14082" max="14082" width="9" customWidth="1"/>
    <col min="14084" max="14084" width="8" customWidth="1"/>
    <col min="14086" max="14086" width="9.140625" customWidth="1"/>
    <col min="14087" max="14087" width="9.85546875" customWidth="1"/>
    <col min="14088" max="14088" width="9.5703125" customWidth="1"/>
    <col min="14089" max="14089" width="0" hidden="1" customWidth="1"/>
    <col min="14090" max="14090" width="12.5703125" customWidth="1"/>
    <col min="14337" max="14337" width="10.140625" customWidth="1"/>
    <col min="14338" max="14338" width="9" customWidth="1"/>
    <col min="14340" max="14340" width="8" customWidth="1"/>
    <col min="14342" max="14342" width="9.140625" customWidth="1"/>
    <col min="14343" max="14343" width="9.85546875" customWidth="1"/>
    <col min="14344" max="14344" width="9.5703125" customWidth="1"/>
    <col min="14345" max="14345" width="0" hidden="1" customWidth="1"/>
    <col min="14346" max="14346" width="12.5703125" customWidth="1"/>
    <col min="14593" max="14593" width="10.140625" customWidth="1"/>
    <col min="14594" max="14594" width="9" customWidth="1"/>
    <col min="14596" max="14596" width="8" customWidth="1"/>
    <col min="14598" max="14598" width="9.140625" customWidth="1"/>
    <col min="14599" max="14599" width="9.85546875" customWidth="1"/>
    <col min="14600" max="14600" width="9.5703125" customWidth="1"/>
    <col min="14601" max="14601" width="0" hidden="1" customWidth="1"/>
    <col min="14602" max="14602" width="12.5703125" customWidth="1"/>
    <col min="14849" max="14849" width="10.140625" customWidth="1"/>
    <col min="14850" max="14850" width="9" customWidth="1"/>
    <col min="14852" max="14852" width="8" customWidth="1"/>
    <col min="14854" max="14854" width="9.140625" customWidth="1"/>
    <col min="14855" max="14855" width="9.85546875" customWidth="1"/>
    <col min="14856" max="14856" width="9.5703125" customWidth="1"/>
    <col min="14857" max="14857" width="0" hidden="1" customWidth="1"/>
    <col min="14858" max="14858" width="12.5703125" customWidth="1"/>
    <col min="15105" max="15105" width="10.140625" customWidth="1"/>
    <col min="15106" max="15106" width="9" customWidth="1"/>
    <col min="15108" max="15108" width="8" customWidth="1"/>
    <col min="15110" max="15110" width="9.140625" customWidth="1"/>
    <col min="15111" max="15111" width="9.85546875" customWidth="1"/>
    <col min="15112" max="15112" width="9.5703125" customWidth="1"/>
    <col min="15113" max="15113" width="0" hidden="1" customWidth="1"/>
    <col min="15114" max="15114" width="12.5703125" customWidth="1"/>
    <col min="15361" max="15361" width="10.140625" customWidth="1"/>
    <col min="15362" max="15362" width="9" customWidth="1"/>
    <col min="15364" max="15364" width="8" customWidth="1"/>
    <col min="15366" max="15366" width="9.140625" customWidth="1"/>
    <col min="15367" max="15367" width="9.85546875" customWidth="1"/>
    <col min="15368" max="15368" width="9.5703125" customWidth="1"/>
    <col min="15369" max="15369" width="0" hidden="1" customWidth="1"/>
    <col min="15370" max="15370" width="12.5703125" customWidth="1"/>
    <col min="15617" max="15617" width="10.140625" customWidth="1"/>
    <col min="15618" max="15618" width="9" customWidth="1"/>
    <col min="15620" max="15620" width="8" customWidth="1"/>
    <col min="15622" max="15622" width="9.140625" customWidth="1"/>
    <col min="15623" max="15623" width="9.85546875" customWidth="1"/>
    <col min="15624" max="15624" width="9.5703125" customWidth="1"/>
    <col min="15625" max="15625" width="0" hidden="1" customWidth="1"/>
    <col min="15626" max="15626" width="12.5703125" customWidth="1"/>
    <col min="15873" max="15873" width="10.140625" customWidth="1"/>
    <col min="15874" max="15874" width="9" customWidth="1"/>
    <col min="15876" max="15876" width="8" customWidth="1"/>
    <col min="15878" max="15878" width="9.140625" customWidth="1"/>
    <col min="15879" max="15879" width="9.85546875" customWidth="1"/>
    <col min="15880" max="15880" width="9.5703125" customWidth="1"/>
    <col min="15881" max="15881" width="0" hidden="1" customWidth="1"/>
    <col min="15882" max="15882" width="12.5703125" customWidth="1"/>
    <col min="16129" max="16129" width="10.140625" customWidth="1"/>
    <col min="16130" max="16130" width="9" customWidth="1"/>
    <col min="16132" max="16132" width="8" customWidth="1"/>
    <col min="16134" max="16134" width="9.140625" customWidth="1"/>
    <col min="16135" max="16135" width="9.85546875" customWidth="1"/>
    <col min="16136" max="16136" width="9.5703125" customWidth="1"/>
    <col min="16137" max="16137" width="0" hidden="1" customWidth="1"/>
    <col min="16138" max="16138" width="12.5703125" customWidth="1"/>
  </cols>
  <sheetData>
    <row r="1" spans="1:10" ht="12.95" customHeight="1"/>
    <row r="2" spans="1:10" ht="12.95" customHeight="1">
      <c r="J2" t="s">
        <v>600</v>
      </c>
    </row>
    <row r="3" spans="1:10" ht="12.95" customHeight="1">
      <c r="A3" s="911"/>
      <c r="B3" s="911"/>
      <c r="C3" s="911"/>
      <c r="D3" s="911"/>
      <c r="E3" s="911"/>
      <c r="F3" s="911"/>
      <c r="G3" s="911"/>
      <c r="H3" s="911"/>
      <c r="I3" s="911"/>
    </row>
    <row r="4" spans="1:10" ht="12.95" customHeight="1">
      <c r="A4" s="453"/>
    </row>
    <row r="5" spans="1:10" ht="12.95" customHeight="1">
      <c r="A5" s="912" t="s">
        <v>599</v>
      </c>
      <c r="B5" s="912"/>
      <c r="C5" s="912"/>
      <c r="D5" s="912"/>
      <c r="E5" s="912"/>
      <c r="F5" s="912"/>
      <c r="G5" s="912"/>
      <c r="H5" s="912"/>
      <c r="I5" s="912"/>
    </row>
    <row r="6" spans="1:10" ht="12.95" customHeight="1">
      <c r="A6" s="603"/>
    </row>
    <row r="7" spans="1:10" ht="12.95" customHeight="1">
      <c r="A7" s="913" t="s">
        <v>507</v>
      </c>
      <c r="B7" s="731"/>
      <c r="C7" s="731"/>
      <c r="D7" s="731"/>
      <c r="E7" s="731"/>
      <c r="F7" s="731"/>
      <c r="G7" s="731"/>
      <c r="H7" s="731"/>
      <c r="I7" s="731"/>
    </row>
    <row r="8" spans="1:10" ht="12.95" customHeight="1">
      <c r="A8" s="457" t="s">
        <v>367</v>
      </c>
      <c r="B8" s="914">
        <v>60884762</v>
      </c>
      <c r="C8" s="721"/>
    </row>
    <row r="9" spans="1:10" ht="12.95" customHeight="1">
      <c r="A9" s="453"/>
    </row>
    <row r="10" spans="1:10" ht="12.95" customHeight="1">
      <c r="A10" s="453"/>
    </row>
    <row r="11" spans="1:10" ht="12.95" customHeight="1">
      <c r="A11" s="453"/>
    </row>
    <row r="12" spans="1:10" ht="12.95" customHeight="1">
      <c r="A12" s="454" t="s">
        <v>368</v>
      </c>
    </row>
    <row r="13" spans="1:10" ht="12.95" customHeight="1">
      <c r="A13" s="455" t="s">
        <v>516</v>
      </c>
    </row>
    <row r="14" spans="1:10" ht="12.95" customHeight="1">
      <c r="A14" s="455" t="s">
        <v>517</v>
      </c>
    </row>
    <row r="15" spans="1:10" ht="12.95" customHeight="1">
      <c r="A15" s="455" t="s">
        <v>369</v>
      </c>
    </row>
    <row r="16" spans="1:10" ht="12.95" customHeight="1">
      <c r="B16" s="678" t="s">
        <v>508</v>
      </c>
      <c r="C16" s="458"/>
      <c r="D16" s="458"/>
      <c r="E16" s="458"/>
      <c r="F16" s="458"/>
      <c r="G16" s="458"/>
      <c r="H16" s="458"/>
      <c r="I16" s="458"/>
    </row>
    <row r="17" spans="1:10" ht="12.95" customHeight="1">
      <c r="A17" s="4"/>
      <c r="B17" s="453" t="s">
        <v>509</v>
      </c>
    </row>
    <row r="18" spans="1:10" s="4" customFormat="1" ht="12.95" customHeight="1">
      <c r="A18"/>
      <c r="B18" s="453" t="s">
        <v>376</v>
      </c>
      <c r="C18"/>
      <c r="D18"/>
      <c r="E18"/>
      <c r="F18"/>
      <c r="G18"/>
      <c r="H18"/>
      <c r="I18"/>
    </row>
    <row r="19" spans="1:10" ht="12.95" customHeight="1">
      <c r="A19" s="4"/>
      <c r="B19" t="s">
        <v>518</v>
      </c>
    </row>
    <row r="20" spans="1:10" ht="12.95" customHeight="1">
      <c r="A20" s="4"/>
      <c r="B20" t="s">
        <v>510</v>
      </c>
    </row>
    <row r="21" spans="1:10" ht="12.95" customHeight="1">
      <c r="A21" s="455" t="s">
        <v>370</v>
      </c>
    </row>
    <row r="22" spans="1:10" ht="12.95" customHeight="1">
      <c r="B22" s="453" t="s">
        <v>519</v>
      </c>
      <c r="C22" s="31"/>
      <c r="D22" s="31"/>
      <c r="E22" s="31"/>
    </row>
    <row r="23" spans="1:10" ht="12.95" customHeight="1">
      <c r="B23" s="453" t="s">
        <v>511</v>
      </c>
      <c r="C23" s="31"/>
      <c r="D23" s="31"/>
      <c r="E23" s="31"/>
    </row>
    <row r="24" spans="1:10" ht="12.95" customHeight="1">
      <c r="B24" s="453" t="s">
        <v>520</v>
      </c>
      <c r="C24" s="31"/>
      <c r="D24" s="31"/>
      <c r="E24" s="31"/>
    </row>
    <row r="25" spans="1:10" ht="12.95" customHeight="1">
      <c r="A25" s="455" t="s">
        <v>371</v>
      </c>
    </row>
    <row r="26" spans="1:10" ht="12.95" customHeight="1">
      <c r="B26" s="678" t="s">
        <v>372</v>
      </c>
      <c r="C26" s="601"/>
      <c r="D26" s="601"/>
      <c r="E26" s="601"/>
      <c r="F26" s="601"/>
      <c r="G26" s="601"/>
    </row>
    <row r="27" spans="1:10" ht="12.95" customHeight="1">
      <c r="A27" s="455" t="s">
        <v>373</v>
      </c>
    </row>
    <row r="28" spans="1:10" ht="12.95" customHeight="1">
      <c r="A28" s="455" t="s">
        <v>374</v>
      </c>
      <c r="B28" s="678" t="s">
        <v>512</v>
      </c>
    </row>
    <row r="29" spans="1:10" ht="12.95" customHeight="1">
      <c r="B29" s="453"/>
    </row>
    <row r="30" spans="1:10" ht="15">
      <c r="A30" s="454" t="s">
        <v>375</v>
      </c>
    </row>
    <row r="31" spans="1:10" ht="15">
      <c r="A31" s="454"/>
      <c r="B31" s="453" t="s">
        <v>521</v>
      </c>
      <c r="C31" s="460"/>
      <c r="D31" s="460"/>
      <c r="E31" s="460"/>
      <c r="F31" s="460"/>
      <c r="G31" s="460"/>
      <c r="H31" s="460"/>
      <c r="I31" s="460"/>
    </row>
    <row r="32" spans="1:10" ht="15" customHeight="1">
      <c r="A32" s="459"/>
      <c r="B32" s="915"/>
      <c r="C32" s="915"/>
      <c r="J32" s="460"/>
    </row>
    <row r="33" spans="1:10" ht="15">
      <c r="A33" s="454" t="s">
        <v>513</v>
      </c>
    </row>
    <row r="34" spans="1:10" ht="15">
      <c r="A34" s="454"/>
      <c r="B34" s="678" t="s">
        <v>514</v>
      </c>
      <c r="C34" s="460"/>
      <c r="D34" s="460"/>
      <c r="E34" s="460"/>
      <c r="F34" s="460"/>
      <c r="G34" s="460"/>
      <c r="H34" s="460"/>
      <c r="I34" s="460"/>
    </row>
    <row r="35" spans="1:10" ht="15">
      <c r="A35" s="127"/>
      <c r="B35" s="453"/>
      <c r="C35" s="127"/>
      <c r="D35" s="127"/>
      <c r="E35" s="127"/>
      <c r="F35" s="127"/>
      <c r="G35" s="127"/>
      <c r="H35" s="127"/>
      <c r="I35" s="127"/>
      <c r="J35" s="460"/>
    </row>
    <row r="36" spans="1:10" ht="15">
      <c r="A36" s="454"/>
      <c r="J36" s="127"/>
    </row>
    <row r="37" spans="1:10">
      <c r="B37" s="4" t="s">
        <v>515</v>
      </c>
    </row>
    <row r="38" spans="1:10">
      <c r="B38" s="4" t="s">
        <v>522</v>
      </c>
      <c r="C38" s="4"/>
      <c r="D38" s="4"/>
      <c r="E38" s="4"/>
    </row>
    <row r="39" spans="1:10" ht="15">
      <c r="B39" s="456"/>
    </row>
    <row r="44" spans="1:10">
      <c r="B44" s="601"/>
    </row>
    <row r="45" spans="1:10" ht="15">
      <c r="A45" s="915" t="s">
        <v>595</v>
      </c>
      <c r="B45" s="915"/>
      <c r="C45" s="731"/>
      <c r="D45" s="731"/>
      <c r="E45" s="731"/>
    </row>
    <row r="47" spans="1:10" ht="13.5">
      <c r="A47" s="910" t="s">
        <v>484</v>
      </c>
      <c r="B47" s="731"/>
      <c r="C47" s="731"/>
      <c r="D47" s="731"/>
      <c r="E47" s="731"/>
    </row>
    <row r="50" spans="1:5">
      <c r="A50" s="731" t="s">
        <v>490</v>
      </c>
      <c r="B50" s="731"/>
      <c r="C50" s="731"/>
      <c r="D50" s="731"/>
      <c r="E50" s="731"/>
    </row>
  </sheetData>
  <mergeCells count="8">
    <mergeCell ref="A47:E47"/>
    <mergeCell ref="A50:E50"/>
    <mergeCell ref="A3:I3"/>
    <mergeCell ref="A5:I5"/>
    <mergeCell ref="A7:I7"/>
    <mergeCell ref="B8:C8"/>
    <mergeCell ref="B32:C32"/>
    <mergeCell ref="A45:E45"/>
  </mergeCells>
  <pageMargins left="0.78740157499999996" right="0.78740157499999996" top="0.984251969" bottom="0.984251969" header="0.4921259845" footer="0.4921259845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7"/>
  <sheetViews>
    <sheetView topLeftCell="A2" workbookViewId="0">
      <selection activeCell="A46" sqref="A46"/>
    </sheetView>
  </sheetViews>
  <sheetFormatPr defaultRowHeight="12.75"/>
  <cols>
    <col min="1" max="1" width="5.140625" customWidth="1"/>
    <col min="2" max="2" width="53.28515625" customWidth="1"/>
    <col min="3" max="3" width="16.5703125" hidden="1" customWidth="1"/>
    <col min="4" max="4" width="19.85546875" customWidth="1"/>
    <col min="5" max="6" width="13.7109375" customWidth="1"/>
    <col min="7" max="8" width="9.7109375" customWidth="1"/>
  </cols>
  <sheetData>
    <row r="1" spans="1:10" ht="15.75">
      <c r="A1" s="704" t="s">
        <v>17</v>
      </c>
      <c r="B1" s="731"/>
      <c r="C1" s="731"/>
      <c r="D1" s="731"/>
      <c r="E1" s="2"/>
      <c r="F1" s="3" t="s">
        <v>481</v>
      </c>
      <c r="G1" s="2"/>
      <c r="H1" s="2"/>
      <c r="I1" s="2"/>
    </row>
    <row r="2" spans="1:10">
      <c r="A2" s="731" t="s">
        <v>483</v>
      </c>
      <c r="B2" s="731"/>
      <c r="C2" s="2"/>
      <c r="D2" s="2"/>
      <c r="E2" s="2"/>
      <c r="F2" s="2"/>
      <c r="G2" s="2"/>
      <c r="H2" s="2"/>
      <c r="I2" s="19"/>
      <c r="J2" s="3"/>
    </row>
    <row r="3" spans="1:10" ht="13.5" thickBot="1">
      <c r="F3" s="483" t="s">
        <v>415</v>
      </c>
      <c r="G3" s="476"/>
      <c r="H3" s="476"/>
    </row>
    <row r="4" spans="1:10" ht="15" customHeight="1">
      <c r="A4" s="714" t="s">
        <v>4</v>
      </c>
      <c r="B4" s="732" t="s">
        <v>239</v>
      </c>
      <c r="C4" s="20"/>
      <c r="D4" s="735" t="s">
        <v>5</v>
      </c>
      <c r="E4" s="712" t="s">
        <v>442</v>
      </c>
      <c r="F4" s="713"/>
      <c r="G4" s="710"/>
      <c r="H4" s="710"/>
      <c r="I4" s="12"/>
      <c r="J4" s="12"/>
    </row>
    <row r="5" spans="1:10" ht="24">
      <c r="A5" s="715"/>
      <c r="B5" s="733"/>
      <c r="C5" s="21"/>
      <c r="D5" s="720"/>
      <c r="E5" s="467" t="s">
        <v>6</v>
      </c>
      <c r="F5" s="24" t="s">
        <v>7</v>
      </c>
      <c r="G5" s="710"/>
      <c r="H5" s="710"/>
      <c r="I5" s="484"/>
      <c r="J5" s="12"/>
    </row>
    <row r="6" spans="1:10" ht="10.5" customHeight="1" thickBot="1">
      <c r="A6" s="716"/>
      <c r="B6" s="734"/>
      <c r="C6" s="487"/>
      <c r="D6" s="723"/>
      <c r="E6" s="488">
        <v>1</v>
      </c>
      <c r="F6" s="489">
        <v>2</v>
      </c>
      <c r="G6" s="485"/>
      <c r="H6" s="485"/>
      <c r="I6" s="12"/>
      <c r="J6" s="12"/>
    </row>
    <row r="7" spans="1:10" ht="12.75" customHeight="1">
      <c r="A7" s="639">
        <v>1</v>
      </c>
      <c r="B7" s="640" t="s">
        <v>404</v>
      </c>
      <c r="C7" s="641"/>
      <c r="D7" s="642" t="s">
        <v>405</v>
      </c>
      <c r="E7" s="646">
        <f>E8+E11+E16+E17</f>
        <v>3302820.7700000005</v>
      </c>
      <c r="F7" s="647">
        <f>F8+F11+F16+F17</f>
        <v>245650</v>
      </c>
      <c r="G7" s="485"/>
      <c r="H7" s="485"/>
      <c r="I7" s="12"/>
      <c r="J7" s="12"/>
    </row>
    <row r="8" spans="1:10" ht="12.75" customHeight="1">
      <c r="A8" s="473">
        <v>2</v>
      </c>
      <c r="B8" s="486" t="s">
        <v>19</v>
      </c>
      <c r="C8" s="21"/>
      <c r="D8" s="474">
        <v>501</v>
      </c>
      <c r="E8" s="638">
        <v>2262055.4700000002</v>
      </c>
      <c r="F8" s="648">
        <v>217630</v>
      </c>
      <c r="G8" s="485"/>
      <c r="H8" s="485"/>
      <c r="I8" s="12"/>
      <c r="J8" s="12"/>
    </row>
    <row r="9" spans="1:10">
      <c r="A9" s="9">
        <v>3</v>
      </c>
      <c r="B9" s="10" t="s">
        <v>20</v>
      </c>
      <c r="C9" s="10"/>
      <c r="D9" s="464"/>
      <c r="E9" s="644">
        <v>41168.5</v>
      </c>
      <c r="F9" s="25"/>
      <c r="G9" s="198"/>
      <c r="H9" s="198"/>
      <c r="I9" s="12"/>
      <c r="J9" s="12"/>
    </row>
    <row r="10" spans="1:10">
      <c r="A10" s="9">
        <v>4</v>
      </c>
      <c r="B10" s="10" t="s">
        <v>21</v>
      </c>
      <c r="C10" s="451"/>
      <c r="D10" s="464"/>
      <c r="E10" s="644">
        <v>2001290.57</v>
      </c>
      <c r="F10" s="25">
        <v>217630</v>
      </c>
      <c r="G10" s="198"/>
      <c r="H10" s="198"/>
      <c r="I10" s="12"/>
      <c r="J10" s="12"/>
    </row>
    <row r="11" spans="1:10">
      <c r="A11" s="9">
        <v>5</v>
      </c>
      <c r="B11" s="10" t="s">
        <v>406</v>
      </c>
      <c r="C11" s="10"/>
      <c r="D11" s="464">
        <v>502</v>
      </c>
      <c r="E11" s="644">
        <f>SUM(E12:E15)</f>
        <v>1040765.3</v>
      </c>
      <c r="F11" s="25">
        <f>SUM(F12:F15)</f>
        <v>28020</v>
      </c>
      <c r="G11" s="198"/>
      <c r="H11" s="198"/>
      <c r="I11" s="12"/>
      <c r="J11" s="12"/>
    </row>
    <row r="12" spans="1:10">
      <c r="A12" s="9">
        <v>6</v>
      </c>
      <c r="B12" s="10" t="s">
        <v>22</v>
      </c>
      <c r="C12" s="10"/>
      <c r="D12" s="464"/>
      <c r="E12" s="644">
        <v>127158</v>
      </c>
      <c r="F12" s="25">
        <v>6000</v>
      </c>
      <c r="G12" s="198"/>
      <c r="H12" s="198"/>
      <c r="I12" s="12"/>
      <c r="J12" s="12"/>
    </row>
    <row r="13" spans="1:10">
      <c r="A13" s="9">
        <v>7</v>
      </c>
      <c r="B13" s="10" t="s">
        <v>23</v>
      </c>
      <c r="C13" s="10"/>
      <c r="D13" s="464"/>
      <c r="E13" s="644"/>
      <c r="F13" s="25"/>
      <c r="G13" s="198"/>
      <c r="H13" s="198"/>
      <c r="I13" s="12"/>
      <c r="J13" s="12"/>
    </row>
    <row r="14" spans="1:10">
      <c r="A14" s="9">
        <v>8</v>
      </c>
      <c r="B14" s="10" t="s">
        <v>24</v>
      </c>
      <c r="C14" s="10"/>
      <c r="D14" s="464"/>
      <c r="E14" s="644">
        <v>513531</v>
      </c>
      <c r="F14" s="25">
        <v>8000</v>
      </c>
      <c r="G14" s="198"/>
      <c r="H14" s="198"/>
      <c r="I14" s="12"/>
      <c r="J14" s="12"/>
    </row>
    <row r="15" spans="1:10">
      <c r="A15" s="9">
        <v>9</v>
      </c>
      <c r="B15" s="10" t="s">
        <v>25</v>
      </c>
      <c r="C15" s="10"/>
      <c r="D15" s="464"/>
      <c r="E15" s="644">
        <v>400076.3</v>
      </c>
      <c r="F15" s="25">
        <v>14020</v>
      </c>
      <c r="G15" s="198"/>
      <c r="H15" s="198"/>
      <c r="I15" s="12"/>
      <c r="J15" s="12"/>
    </row>
    <row r="16" spans="1:10">
      <c r="A16" s="9">
        <v>10</v>
      </c>
      <c r="B16" s="452" t="s">
        <v>407</v>
      </c>
      <c r="C16" s="10" t="s">
        <v>26</v>
      </c>
      <c r="D16" s="464">
        <v>503.50400000000002</v>
      </c>
      <c r="E16" s="644"/>
      <c r="F16" s="25"/>
      <c r="G16" s="198"/>
      <c r="H16" s="198"/>
      <c r="I16" s="12"/>
      <c r="J16" s="12"/>
    </row>
    <row r="17" spans="1:10">
      <c r="A17" s="9">
        <v>11</v>
      </c>
      <c r="B17" s="452" t="s">
        <v>408</v>
      </c>
      <c r="C17" s="10"/>
      <c r="D17" s="464" t="s">
        <v>409</v>
      </c>
      <c r="E17" s="644"/>
      <c r="F17" s="25"/>
      <c r="G17" s="198"/>
      <c r="H17" s="198"/>
      <c r="I17" s="12"/>
      <c r="J17" s="12"/>
    </row>
    <row r="18" spans="1:10">
      <c r="A18" s="9">
        <v>12</v>
      </c>
      <c r="B18" s="10" t="s">
        <v>27</v>
      </c>
      <c r="C18" s="10"/>
      <c r="D18" s="464" t="s">
        <v>28</v>
      </c>
      <c r="E18" s="644">
        <v>935875.47</v>
      </c>
      <c r="F18" s="25">
        <v>14010</v>
      </c>
      <c r="G18" s="198"/>
      <c r="H18" s="198"/>
      <c r="I18" s="12"/>
      <c r="J18" s="12"/>
    </row>
    <row r="19" spans="1:10">
      <c r="A19" s="9">
        <v>13</v>
      </c>
      <c r="B19" s="10" t="s">
        <v>339</v>
      </c>
      <c r="C19" s="10"/>
      <c r="D19" s="464">
        <v>511</v>
      </c>
      <c r="E19" s="644">
        <v>385201.56</v>
      </c>
      <c r="F19" s="25">
        <v>14010</v>
      </c>
      <c r="G19" s="198"/>
      <c r="H19" s="198"/>
      <c r="I19" s="12"/>
      <c r="J19" s="12"/>
    </row>
    <row r="20" spans="1:10">
      <c r="A20" s="9">
        <v>14</v>
      </c>
      <c r="B20" s="10" t="s">
        <v>410</v>
      </c>
      <c r="C20" s="10"/>
      <c r="D20" s="464">
        <v>512</v>
      </c>
      <c r="E20" s="644">
        <v>20877</v>
      </c>
      <c r="F20" s="25"/>
      <c r="G20" s="198"/>
      <c r="H20" s="198"/>
      <c r="I20" s="12"/>
      <c r="J20" s="12"/>
    </row>
    <row r="21" spans="1:10">
      <c r="A21" s="9">
        <v>15</v>
      </c>
      <c r="B21" s="10" t="s">
        <v>340</v>
      </c>
      <c r="C21" s="10"/>
      <c r="D21" s="464">
        <v>518</v>
      </c>
      <c r="E21" s="644"/>
      <c r="F21" s="25"/>
      <c r="G21" s="198"/>
      <c r="H21" s="198"/>
      <c r="I21" s="12"/>
      <c r="J21" s="12"/>
    </row>
    <row r="22" spans="1:10">
      <c r="A22" s="9">
        <v>16</v>
      </c>
      <c r="B22" s="10" t="s">
        <v>341</v>
      </c>
      <c r="C22" s="10"/>
      <c r="D22" s="464">
        <v>518</v>
      </c>
      <c r="E22" s="644">
        <v>35340.81</v>
      </c>
      <c r="F22" s="25"/>
      <c r="G22" s="198"/>
      <c r="H22" s="198"/>
      <c r="I22" s="12"/>
      <c r="J22" s="12"/>
    </row>
    <row r="23" spans="1:10">
      <c r="A23" s="9">
        <v>17</v>
      </c>
      <c r="B23" s="10" t="s">
        <v>29</v>
      </c>
      <c r="C23" s="10"/>
      <c r="D23" s="464" t="s">
        <v>30</v>
      </c>
      <c r="E23" s="644">
        <v>14589669.66</v>
      </c>
      <c r="F23" s="25">
        <v>147903</v>
      </c>
      <c r="G23" s="198"/>
      <c r="H23" s="198"/>
      <c r="I23" s="12"/>
      <c r="J23" s="12"/>
    </row>
    <row r="24" spans="1:10">
      <c r="A24" s="9">
        <v>18</v>
      </c>
      <c r="B24" s="438" t="s">
        <v>350</v>
      </c>
      <c r="C24" s="10"/>
      <c r="D24" s="465">
        <v>521</v>
      </c>
      <c r="E24" s="644">
        <v>10717743</v>
      </c>
      <c r="F24" s="25">
        <v>108923</v>
      </c>
      <c r="G24" s="198"/>
      <c r="H24" s="198"/>
      <c r="I24" s="12"/>
      <c r="J24" s="12"/>
    </row>
    <row r="25" spans="1:10">
      <c r="A25" s="9">
        <v>19</v>
      </c>
      <c r="B25" s="10" t="s">
        <v>342</v>
      </c>
      <c r="C25" s="10"/>
      <c r="D25" s="464">
        <v>524.52499999999998</v>
      </c>
      <c r="E25" s="644">
        <v>3632911</v>
      </c>
      <c r="F25" s="25">
        <v>37037</v>
      </c>
      <c r="G25" s="198"/>
      <c r="H25" s="198"/>
      <c r="I25" s="12"/>
      <c r="J25" s="12"/>
    </row>
    <row r="26" spans="1:10">
      <c r="A26" s="9">
        <v>20</v>
      </c>
      <c r="B26" s="10" t="s">
        <v>447</v>
      </c>
      <c r="C26" s="10"/>
      <c r="D26" s="464">
        <v>527</v>
      </c>
      <c r="E26" s="644">
        <v>15202</v>
      </c>
      <c r="F26" s="25"/>
      <c r="G26" s="198"/>
      <c r="H26" s="198"/>
      <c r="I26" s="12"/>
      <c r="J26" s="12"/>
    </row>
    <row r="27" spans="1:10">
      <c r="A27" s="9">
        <v>21</v>
      </c>
      <c r="B27" s="10" t="s">
        <v>448</v>
      </c>
      <c r="C27" s="10"/>
      <c r="D27" s="464">
        <v>527</v>
      </c>
      <c r="E27" s="644">
        <v>14806</v>
      </c>
      <c r="F27" s="25"/>
      <c r="G27" s="198"/>
      <c r="H27" s="198"/>
      <c r="I27" s="12"/>
      <c r="J27" s="12"/>
    </row>
    <row r="28" spans="1:10">
      <c r="A28" s="9">
        <v>22</v>
      </c>
      <c r="B28" s="10" t="s">
        <v>449</v>
      </c>
      <c r="C28" s="10"/>
      <c r="D28" s="464">
        <v>527</v>
      </c>
      <c r="E28" s="644">
        <v>106077.43</v>
      </c>
      <c r="F28" s="25">
        <v>779.6</v>
      </c>
      <c r="G28" s="198"/>
      <c r="H28" s="198"/>
      <c r="I28" s="12"/>
      <c r="J28" s="12"/>
    </row>
    <row r="29" spans="1:10">
      <c r="A29" s="9">
        <v>23</v>
      </c>
      <c r="B29" s="10" t="s">
        <v>31</v>
      </c>
      <c r="C29" s="10"/>
      <c r="D29" s="464" t="s">
        <v>32</v>
      </c>
      <c r="E29" s="644"/>
      <c r="F29" s="25"/>
      <c r="G29" s="198"/>
      <c r="H29" s="198"/>
      <c r="I29" s="12"/>
      <c r="J29" s="12"/>
    </row>
    <row r="30" spans="1:10">
      <c r="A30" s="9">
        <v>24</v>
      </c>
      <c r="B30" s="10" t="s">
        <v>33</v>
      </c>
      <c r="C30" s="10"/>
      <c r="D30" s="464" t="s">
        <v>366</v>
      </c>
      <c r="E30" s="644">
        <v>74075</v>
      </c>
      <c r="F30" s="25"/>
      <c r="G30" s="198"/>
      <c r="H30" s="198"/>
      <c r="I30" s="12"/>
      <c r="J30" s="12"/>
    </row>
    <row r="31" spans="1:10">
      <c r="A31" s="9">
        <v>25</v>
      </c>
      <c r="B31" s="10" t="s">
        <v>411</v>
      </c>
      <c r="C31" s="10"/>
      <c r="D31" s="464" t="s">
        <v>34</v>
      </c>
      <c r="E31" s="644">
        <f>SUM(E32:E33)</f>
        <v>973692.6</v>
      </c>
      <c r="F31" s="25">
        <f>SUM(F32:F33)</f>
        <v>0</v>
      </c>
      <c r="G31" s="198"/>
      <c r="H31" s="198"/>
      <c r="I31" s="12"/>
      <c r="J31" s="12"/>
    </row>
    <row r="32" spans="1:10" ht="12" customHeight="1">
      <c r="A32" s="9">
        <v>26</v>
      </c>
      <c r="B32" s="10" t="s">
        <v>365</v>
      </c>
      <c r="C32" s="11">
        <v>551</v>
      </c>
      <c r="D32" s="466">
        <v>551</v>
      </c>
      <c r="E32" s="644">
        <v>436372</v>
      </c>
      <c r="F32" s="25"/>
      <c r="G32" s="198"/>
      <c r="H32" s="198"/>
      <c r="I32" s="12"/>
      <c r="J32" s="12"/>
    </row>
    <row r="33" spans="1:10" ht="12" customHeight="1">
      <c r="A33" s="9">
        <v>27</v>
      </c>
      <c r="B33" s="10" t="s">
        <v>450</v>
      </c>
      <c r="C33" s="11"/>
      <c r="D33" s="466">
        <v>558</v>
      </c>
      <c r="E33" s="644">
        <v>537320.6</v>
      </c>
      <c r="F33" s="25"/>
      <c r="G33" s="198"/>
      <c r="H33" s="198"/>
      <c r="I33" s="12"/>
      <c r="J33" s="12"/>
    </row>
    <row r="34" spans="1:10">
      <c r="A34" s="9">
        <v>28</v>
      </c>
      <c r="B34" s="10" t="s">
        <v>412</v>
      </c>
      <c r="C34" s="10"/>
      <c r="D34" s="464" t="s">
        <v>414</v>
      </c>
      <c r="E34" s="644"/>
      <c r="F34" s="25"/>
      <c r="G34" s="198"/>
      <c r="H34" s="198"/>
      <c r="I34" s="12"/>
      <c r="J34" s="12"/>
    </row>
    <row r="35" spans="1:10" ht="13.5" thickBot="1">
      <c r="A35" s="480">
        <v>29</v>
      </c>
      <c r="B35" s="481" t="s">
        <v>35</v>
      </c>
      <c r="C35" s="481"/>
      <c r="D35" s="482" t="s">
        <v>413</v>
      </c>
      <c r="E35" s="645"/>
      <c r="F35" s="643"/>
      <c r="G35" s="198"/>
      <c r="H35" s="198"/>
      <c r="I35" s="12"/>
      <c r="J35" s="12"/>
    </row>
    <row r="36" spans="1:10" ht="13.5" thickBot="1">
      <c r="A36" s="505">
        <v>28</v>
      </c>
      <c r="B36" s="506" t="s">
        <v>476</v>
      </c>
      <c r="C36" s="450"/>
      <c r="D36" s="501"/>
      <c r="E36" s="507">
        <f>E7+E18+E23+E29+E30+E31+E34+E35</f>
        <v>19876133.5</v>
      </c>
      <c r="F36" s="507">
        <f>F7+F18+F23+F29+F30+F31+F34+F35</f>
        <v>407563</v>
      </c>
      <c r="G36" s="198"/>
      <c r="H36" s="198"/>
      <c r="I36" s="12"/>
      <c r="J36" s="12"/>
    </row>
    <row r="37" spans="1:10">
      <c r="G37" s="198"/>
      <c r="H37" s="198"/>
      <c r="I37" s="12"/>
      <c r="J37" s="12"/>
    </row>
    <row r="38" spans="1:10" hidden="1">
      <c r="H38" s="449"/>
    </row>
    <row r="39" spans="1:10" ht="13.5" thickBot="1">
      <c r="F39" s="3" t="s">
        <v>217</v>
      </c>
    </row>
    <row r="40" spans="1:10">
      <c r="A40" s="714" t="s">
        <v>4</v>
      </c>
      <c r="B40" s="717" t="s">
        <v>239</v>
      </c>
      <c r="C40" s="718"/>
      <c r="D40" s="719"/>
      <c r="E40" s="726" t="s">
        <v>442</v>
      </c>
      <c r="F40" s="727"/>
      <c r="H40" s="711"/>
      <c r="I40" s="711"/>
      <c r="J40" s="711"/>
    </row>
    <row r="41" spans="1:10" ht="24">
      <c r="A41" s="715"/>
      <c r="B41" s="720"/>
      <c r="C41" s="721"/>
      <c r="D41" s="722"/>
      <c r="E41" s="23" t="s">
        <v>6</v>
      </c>
      <c r="F41" s="24" t="s">
        <v>7</v>
      </c>
    </row>
    <row r="42" spans="1:10" ht="13.5" thickBot="1">
      <c r="A42" s="716"/>
      <c r="B42" s="723"/>
      <c r="C42" s="724"/>
      <c r="D42" s="725"/>
      <c r="E42" s="27">
        <v>1</v>
      </c>
      <c r="F42" s="28">
        <v>2</v>
      </c>
    </row>
    <row r="43" spans="1:10" ht="11.25" customHeight="1" thickBot="1">
      <c r="A43" s="29">
        <v>1</v>
      </c>
      <c r="B43" s="728" t="s">
        <v>477</v>
      </c>
      <c r="C43" s="729"/>
      <c r="D43" s="730"/>
      <c r="E43" s="649">
        <v>10022.94</v>
      </c>
      <c r="F43" s="650">
        <v>30266</v>
      </c>
    </row>
    <row r="44" spans="1:10">
      <c r="B44" s="15" t="s">
        <v>37</v>
      </c>
      <c r="C44" s="15"/>
    </row>
    <row r="45" spans="1:10">
      <c r="B45" s="15"/>
      <c r="C45" s="15"/>
    </row>
    <row r="46" spans="1:10" s="12" customFormat="1">
      <c r="A46" t="s">
        <v>500</v>
      </c>
      <c r="B46"/>
      <c r="C46"/>
      <c r="D46" s="17"/>
      <c r="E46" s="17"/>
      <c r="F46"/>
      <c r="G46"/>
      <c r="H46"/>
    </row>
    <row r="47" spans="1:10">
      <c r="C47" s="18"/>
      <c r="E47" s="15"/>
    </row>
  </sheetData>
  <mergeCells count="13">
    <mergeCell ref="B43:D43"/>
    <mergeCell ref="A1:D1"/>
    <mergeCell ref="A2:B2"/>
    <mergeCell ref="A4:A6"/>
    <mergeCell ref="B4:B6"/>
    <mergeCell ref="D4:D6"/>
    <mergeCell ref="G4:G5"/>
    <mergeCell ref="H4:H5"/>
    <mergeCell ref="H40:J40"/>
    <mergeCell ref="E4:F4"/>
    <mergeCell ref="A40:A42"/>
    <mergeCell ref="B40:D42"/>
    <mergeCell ref="E40:F40"/>
  </mergeCells>
  <phoneticPr fontId="3" type="noConversion"/>
  <pageMargins left="0.63" right="0.31496062992125984" top="0.54" bottom="0.32" header="0.2" footer="0.3"/>
  <pageSetup paperSize="9" scale="9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40"/>
  <sheetViews>
    <sheetView view="pageLayout" zoomScaleNormal="100" workbookViewId="0">
      <selection activeCell="E2" sqref="E2"/>
    </sheetView>
  </sheetViews>
  <sheetFormatPr defaultRowHeight="12.75"/>
  <cols>
    <col min="1" max="1" width="5.42578125" style="679" customWidth="1"/>
    <col min="2" max="2" width="54.140625" style="679" customWidth="1"/>
    <col min="3" max="3" width="7.7109375" style="679" customWidth="1"/>
    <col min="4" max="4" width="13.5703125" style="679" customWidth="1"/>
    <col min="5" max="5" width="13.85546875" style="679" customWidth="1"/>
    <col min="6" max="6" width="5.28515625" style="679" customWidth="1"/>
    <col min="7" max="256" width="9.140625" style="679"/>
    <col min="257" max="257" width="5.42578125" style="679" customWidth="1"/>
    <col min="258" max="258" width="54.140625" style="679" customWidth="1"/>
    <col min="259" max="259" width="7.7109375" style="679" customWidth="1"/>
    <col min="260" max="260" width="13.5703125" style="679" customWidth="1"/>
    <col min="261" max="261" width="13.85546875" style="679" customWidth="1"/>
    <col min="262" max="262" width="5.28515625" style="679" customWidth="1"/>
    <col min="263" max="512" width="9.140625" style="679"/>
    <col min="513" max="513" width="5.42578125" style="679" customWidth="1"/>
    <col min="514" max="514" width="54.140625" style="679" customWidth="1"/>
    <col min="515" max="515" width="7.7109375" style="679" customWidth="1"/>
    <col min="516" max="516" width="13.5703125" style="679" customWidth="1"/>
    <col min="517" max="517" width="13.85546875" style="679" customWidth="1"/>
    <col min="518" max="518" width="5.28515625" style="679" customWidth="1"/>
    <col min="519" max="768" width="9.140625" style="679"/>
    <col min="769" max="769" width="5.42578125" style="679" customWidth="1"/>
    <col min="770" max="770" width="54.140625" style="679" customWidth="1"/>
    <col min="771" max="771" width="7.7109375" style="679" customWidth="1"/>
    <col min="772" max="772" width="13.5703125" style="679" customWidth="1"/>
    <col min="773" max="773" width="13.85546875" style="679" customWidth="1"/>
    <col min="774" max="774" width="5.28515625" style="679" customWidth="1"/>
    <col min="775" max="1024" width="9.140625" style="679"/>
    <col min="1025" max="1025" width="5.42578125" style="679" customWidth="1"/>
    <col min="1026" max="1026" width="54.140625" style="679" customWidth="1"/>
    <col min="1027" max="1027" width="7.7109375" style="679" customWidth="1"/>
    <col min="1028" max="1028" width="13.5703125" style="679" customWidth="1"/>
    <col min="1029" max="1029" width="13.85546875" style="679" customWidth="1"/>
    <col min="1030" max="1030" width="5.28515625" style="679" customWidth="1"/>
    <col min="1031" max="1280" width="9.140625" style="679"/>
    <col min="1281" max="1281" width="5.42578125" style="679" customWidth="1"/>
    <col min="1282" max="1282" width="54.140625" style="679" customWidth="1"/>
    <col min="1283" max="1283" width="7.7109375" style="679" customWidth="1"/>
    <col min="1284" max="1284" width="13.5703125" style="679" customWidth="1"/>
    <col min="1285" max="1285" width="13.85546875" style="679" customWidth="1"/>
    <col min="1286" max="1286" width="5.28515625" style="679" customWidth="1"/>
    <col min="1287" max="1536" width="9.140625" style="679"/>
    <col min="1537" max="1537" width="5.42578125" style="679" customWidth="1"/>
    <col min="1538" max="1538" width="54.140625" style="679" customWidth="1"/>
    <col min="1539" max="1539" width="7.7109375" style="679" customWidth="1"/>
    <col min="1540" max="1540" width="13.5703125" style="679" customWidth="1"/>
    <col min="1541" max="1541" width="13.85546875" style="679" customWidth="1"/>
    <col min="1542" max="1542" width="5.28515625" style="679" customWidth="1"/>
    <col min="1543" max="1792" width="9.140625" style="679"/>
    <col min="1793" max="1793" width="5.42578125" style="679" customWidth="1"/>
    <col min="1794" max="1794" width="54.140625" style="679" customWidth="1"/>
    <col min="1795" max="1795" width="7.7109375" style="679" customWidth="1"/>
    <col min="1796" max="1796" width="13.5703125" style="679" customWidth="1"/>
    <col min="1797" max="1797" width="13.85546875" style="679" customWidth="1"/>
    <col min="1798" max="1798" width="5.28515625" style="679" customWidth="1"/>
    <col min="1799" max="2048" width="9.140625" style="679"/>
    <col min="2049" max="2049" width="5.42578125" style="679" customWidth="1"/>
    <col min="2050" max="2050" width="54.140625" style="679" customWidth="1"/>
    <col min="2051" max="2051" width="7.7109375" style="679" customWidth="1"/>
    <col min="2052" max="2052" width="13.5703125" style="679" customWidth="1"/>
    <col min="2053" max="2053" width="13.85546875" style="679" customWidth="1"/>
    <col min="2054" max="2054" width="5.28515625" style="679" customWidth="1"/>
    <col min="2055" max="2304" width="9.140625" style="679"/>
    <col min="2305" max="2305" width="5.42578125" style="679" customWidth="1"/>
    <col min="2306" max="2306" width="54.140625" style="679" customWidth="1"/>
    <col min="2307" max="2307" width="7.7109375" style="679" customWidth="1"/>
    <col min="2308" max="2308" width="13.5703125" style="679" customWidth="1"/>
    <col min="2309" max="2309" width="13.85546875" style="679" customWidth="1"/>
    <col min="2310" max="2310" width="5.28515625" style="679" customWidth="1"/>
    <col min="2311" max="2560" width="9.140625" style="679"/>
    <col min="2561" max="2561" width="5.42578125" style="679" customWidth="1"/>
    <col min="2562" max="2562" width="54.140625" style="679" customWidth="1"/>
    <col min="2563" max="2563" width="7.7109375" style="679" customWidth="1"/>
    <col min="2564" max="2564" width="13.5703125" style="679" customWidth="1"/>
    <col min="2565" max="2565" width="13.85546875" style="679" customWidth="1"/>
    <col min="2566" max="2566" width="5.28515625" style="679" customWidth="1"/>
    <col min="2567" max="2816" width="9.140625" style="679"/>
    <col min="2817" max="2817" width="5.42578125" style="679" customWidth="1"/>
    <col min="2818" max="2818" width="54.140625" style="679" customWidth="1"/>
    <col min="2819" max="2819" width="7.7109375" style="679" customWidth="1"/>
    <col min="2820" max="2820" width="13.5703125" style="679" customWidth="1"/>
    <col min="2821" max="2821" width="13.85546875" style="679" customWidth="1"/>
    <col min="2822" max="2822" width="5.28515625" style="679" customWidth="1"/>
    <col min="2823" max="3072" width="9.140625" style="679"/>
    <col min="3073" max="3073" width="5.42578125" style="679" customWidth="1"/>
    <col min="3074" max="3074" width="54.140625" style="679" customWidth="1"/>
    <col min="3075" max="3075" width="7.7109375" style="679" customWidth="1"/>
    <col min="3076" max="3076" width="13.5703125" style="679" customWidth="1"/>
    <col min="3077" max="3077" width="13.85546875" style="679" customWidth="1"/>
    <col min="3078" max="3078" width="5.28515625" style="679" customWidth="1"/>
    <col min="3079" max="3328" width="9.140625" style="679"/>
    <col min="3329" max="3329" width="5.42578125" style="679" customWidth="1"/>
    <col min="3330" max="3330" width="54.140625" style="679" customWidth="1"/>
    <col min="3331" max="3331" width="7.7109375" style="679" customWidth="1"/>
    <col min="3332" max="3332" width="13.5703125" style="679" customWidth="1"/>
    <col min="3333" max="3333" width="13.85546875" style="679" customWidth="1"/>
    <col min="3334" max="3334" width="5.28515625" style="679" customWidth="1"/>
    <col min="3335" max="3584" width="9.140625" style="679"/>
    <col min="3585" max="3585" width="5.42578125" style="679" customWidth="1"/>
    <col min="3586" max="3586" width="54.140625" style="679" customWidth="1"/>
    <col min="3587" max="3587" width="7.7109375" style="679" customWidth="1"/>
    <col min="3588" max="3588" width="13.5703125" style="679" customWidth="1"/>
    <col min="3589" max="3589" width="13.85546875" style="679" customWidth="1"/>
    <col min="3590" max="3590" width="5.28515625" style="679" customWidth="1"/>
    <col min="3591" max="3840" width="9.140625" style="679"/>
    <col min="3841" max="3841" width="5.42578125" style="679" customWidth="1"/>
    <col min="3842" max="3842" width="54.140625" style="679" customWidth="1"/>
    <col min="3843" max="3843" width="7.7109375" style="679" customWidth="1"/>
    <col min="3844" max="3844" width="13.5703125" style="679" customWidth="1"/>
    <col min="3845" max="3845" width="13.85546875" style="679" customWidth="1"/>
    <col min="3846" max="3846" width="5.28515625" style="679" customWidth="1"/>
    <col min="3847" max="4096" width="9.140625" style="679"/>
    <col min="4097" max="4097" width="5.42578125" style="679" customWidth="1"/>
    <col min="4098" max="4098" width="54.140625" style="679" customWidth="1"/>
    <col min="4099" max="4099" width="7.7109375" style="679" customWidth="1"/>
    <col min="4100" max="4100" width="13.5703125" style="679" customWidth="1"/>
    <col min="4101" max="4101" width="13.85546875" style="679" customWidth="1"/>
    <col min="4102" max="4102" width="5.28515625" style="679" customWidth="1"/>
    <col min="4103" max="4352" width="9.140625" style="679"/>
    <col min="4353" max="4353" width="5.42578125" style="679" customWidth="1"/>
    <col min="4354" max="4354" width="54.140625" style="679" customWidth="1"/>
    <col min="4355" max="4355" width="7.7109375" style="679" customWidth="1"/>
    <col min="4356" max="4356" width="13.5703125" style="679" customWidth="1"/>
    <col min="4357" max="4357" width="13.85546875" style="679" customWidth="1"/>
    <col min="4358" max="4358" width="5.28515625" style="679" customWidth="1"/>
    <col min="4359" max="4608" width="9.140625" style="679"/>
    <col min="4609" max="4609" width="5.42578125" style="679" customWidth="1"/>
    <col min="4610" max="4610" width="54.140625" style="679" customWidth="1"/>
    <col min="4611" max="4611" width="7.7109375" style="679" customWidth="1"/>
    <col min="4612" max="4612" width="13.5703125" style="679" customWidth="1"/>
    <col min="4613" max="4613" width="13.85546875" style="679" customWidth="1"/>
    <col min="4614" max="4614" width="5.28515625" style="679" customWidth="1"/>
    <col min="4615" max="4864" width="9.140625" style="679"/>
    <col min="4865" max="4865" width="5.42578125" style="679" customWidth="1"/>
    <col min="4866" max="4866" width="54.140625" style="679" customWidth="1"/>
    <col min="4867" max="4867" width="7.7109375" style="679" customWidth="1"/>
    <col min="4868" max="4868" width="13.5703125" style="679" customWidth="1"/>
    <col min="4869" max="4869" width="13.85546875" style="679" customWidth="1"/>
    <col min="4870" max="4870" width="5.28515625" style="679" customWidth="1"/>
    <col min="4871" max="5120" width="9.140625" style="679"/>
    <col min="5121" max="5121" width="5.42578125" style="679" customWidth="1"/>
    <col min="5122" max="5122" width="54.140625" style="679" customWidth="1"/>
    <col min="5123" max="5123" width="7.7109375" style="679" customWidth="1"/>
    <col min="5124" max="5124" width="13.5703125" style="679" customWidth="1"/>
    <col min="5125" max="5125" width="13.85546875" style="679" customWidth="1"/>
    <col min="5126" max="5126" width="5.28515625" style="679" customWidth="1"/>
    <col min="5127" max="5376" width="9.140625" style="679"/>
    <col min="5377" max="5377" width="5.42578125" style="679" customWidth="1"/>
    <col min="5378" max="5378" width="54.140625" style="679" customWidth="1"/>
    <col min="5379" max="5379" width="7.7109375" style="679" customWidth="1"/>
    <col min="5380" max="5380" width="13.5703125" style="679" customWidth="1"/>
    <col min="5381" max="5381" width="13.85546875" style="679" customWidth="1"/>
    <col min="5382" max="5382" width="5.28515625" style="679" customWidth="1"/>
    <col min="5383" max="5632" width="9.140625" style="679"/>
    <col min="5633" max="5633" width="5.42578125" style="679" customWidth="1"/>
    <col min="5634" max="5634" width="54.140625" style="679" customWidth="1"/>
    <col min="5635" max="5635" width="7.7109375" style="679" customWidth="1"/>
    <col min="5636" max="5636" width="13.5703125" style="679" customWidth="1"/>
    <col min="5637" max="5637" width="13.85546875" style="679" customWidth="1"/>
    <col min="5638" max="5638" width="5.28515625" style="679" customWidth="1"/>
    <col min="5639" max="5888" width="9.140625" style="679"/>
    <col min="5889" max="5889" width="5.42578125" style="679" customWidth="1"/>
    <col min="5890" max="5890" width="54.140625" style="679" customWidth="1"/>
    <col min="5891" max="5891" width="7.7109375" style="679" customWidth="1"/>
    <col min="5892" max="5892" width="13.5703125" style="679" customWidth="1"/>
    <col min="5893" max="5893" width="13.85546875" style="679" customWidth="1"/>
    <col min="5894" max="5894" width="5.28515625" style="679" customWidth="1"/>
    <col min="5895" max="6144" width="9.140625" style="679"/>
    <col min="6145" max="6145" width="5.42578125" style="679" customWidth="1"/>
    <col min="6146" max="6146" width="54.140625" style="679" customWidth="1"/>
    <col min="6147" max="6147" width="7.7109375" style="679" customWidth="1"/>
    <col min="6148" max="6148" width="13.5703125" style="679" customWidth="1"/>
    <col min="6149" max="6149" width="13.85546875" style="679" customWidth="1"/>
    <col min="6150" max="6150" width="5.28515625" style="679" customWidth="1"/>
    <col min="6151" max="6400" width="9.140625" style="679"/>
    <col min="6401" max="6401" width="5.42578125" style="679" customWidth="1"/>
    <col min="6402" max="6402" width="54.140625" style="679" customWidth="1"/>
    <col min="6403" max="6403" width="7.7109375" style="679" customWidth="1"/>
    <col min="6404" max="6404" width="13.5703125" style="679" customWidth="1"/>
    <col min="6405" max="6405" width="13.85546875" style="679" customWidth="1"/>
    <col min="6406" max="6406" width="5.28515625" style="679" customWidth="1"/>
    <col min="6407" max="6656" width="9.140625" style="679"/>
    <col min="6657" max="6657" width="5.42578125" style="679" customWidth="1"/>
    <col min="6658" max="6658" width="54.140625" style="679" customWidth="1"/>
    <col min="6659" max="6659" width="7.7109375" style="679" customWidth="1"/>
    <col min="6660" max="6660" width="13.5703125" style="679" customWidth="1"/>
    <col min="6661" max="6661" width="13.85546875" style="679" customWidth="1"/>
    <col min="6662" max="6662" width="5.28515625" style="679" customWidth="1"/>
    <col min="6663" max="6912" width="9.140625" style="679"/>
    <col min="6913" max="6913" width="5.42578125" style="679" customWidth="1"/>
    <col min="6914" max="6914" width="54.140625" style="679" customWidth="1"/>
    <col min="6915" max="6915" width="7.7109375" style="679" customWidth="1"/>
    <col min="6916" max="6916" width="13.5703125" style="679" customWidth="1"/>
    <col min="6917" max="6917" width="13.85546875" style="679" customWidth="1"/>
    <col min="6918" max="6918" width="5.28515625" style="679" customWidth="1"/>
    <col min="6919" max="7168" width="9.140625" style="679"/>
    <col min="7169" max="7169" width="5.42578125" style="679" customWidth="1"/>
    <col min="7170" max="7170" width="54.140625" style="679" customWidth="1"/>
    <col min="7171" max="7171" width="7.7109375" style="679" customWidth="1"/>
    <col min="7172" max="7172" width="13.5703125" style="679" customWidth="1"/>
    <col min="7173" max="7173" width="13.85546875" style="679" customWidth="1"/>
    <col min="7174" max="7174" width="5.28515625" style="679" customWidth="1"/>
    <col min="7175" max="7424" width="9.140625" style="679"/>
    <col min="7425" max="7425" width="5.42578125" style="679" customWidth="1"/>
    <col min="7426" max="7426" width="54.140625" style="679" customWidth="1"/>
    <col min="7427" max="7427" width="7.7109375" style="679" customWidth="1"/>
    <col min="7428" max="7428" width="13.5703125" style="679" customWidth="1"/>
    <col min="7429" max="7429" width="13.85546875" style="679" customWidth="1"/>
    <col min="7430" max="7430" width="5.28515625" style="679" customWidth="1"/>
    <col min="7431" max="7680" width="9.140625" style="679"/>
    <col min="7681" max="7681" width="5.42578125" style="679" customWidth="1"/>
    <col min="7682" max="7682" width="54.140625" style="679" customWidth="1"/>
    <col min="7683" max="7683" width="7.7109375" style="679" customWidth="1"/>
    <col min="7684" max="7684" width="13.5703125" style="679" customWidth="1"/>
    <col min="7685" max="7685" width="13.85546875" style="679" customWidth="1"/>
    <col min="7686" max="7686" width="5.28515625" style="679" customWidth="1"/>
    <col min="7687" max="7936" width="9.140625" style="679"/>
    <col min="7937" max="7937" width="5.42578125" style="679" customWidth="1"/>
    <col min="7938" max="7938" width="54.140625" style="679" customWidth="1"/>
    <col min="7939" max="7939" width="7.7109375" style="679" customWidth="1"/>
    <col min="7940" max="7940" width="13.5703125" style="679" customWidth="1"/>
    <col min="7941" max="7941" width="13.85546875" style="679" customWidth="1"/>
    <col min="7942" max="7942" width="5.28515625" style="679" customWidth="1"/>
    <col min="7943" max="8192" width="9.140625" style="679"/>
    <col min="8193" max="8193" width="5.42578125" style="679" customWidth="1"/>
    <col min="8194" max="8194" width="54.140625" style="679" customWidth="1"/>
    <col min="8195" max="8195" width="7.7109375" style="679" customWidth="1"/>
    <col min="8196" max="8196" width="13.5703125" style="679" customWidth="1"/>
    <col min="8197" max="8197" width="13.85546875" style="679" customWidth="1"/>
    <col min="8198" max="8198" width="5.28515625" style="679" customWidth="1"/>
    <col min="8199" max="8448" width="9.140625" style="679"/>
    <col min="8449" max="8449" width="5.42578125" style="679" customWidth="1"/>
    <col min="8450" max="8450" width="54.140625" style="679" customWidth="1"/>
    <col min="8451" max="8451" width="7.7109375" style="679" customWidth="1"/>
    <col min="8452" max="8452" width="13.5703125" style="679" customWidth="1"/>
    <col min="8453" max="8453" width="13.85546875" style="679" customWidth="1"/>
    <col min="8454" max="8454" width="5.28515625" style="679" customWidth="1"/>
    <col min="8455" max="8704" width="9.140625" style="679"/>
    <col min="8705" max="8705" width="5.42578125" style="679" customWidth="1"/>
    <col min="8706" max="8706" width="54.140625" style="679" customWidth="1"/>
    <col min="8707" max="8707" width="7.7109375" style="679" customWidth="1"/>
    <col min="8708" max="8708" width="13.5703125" style="679" customWidth="1"/>
    <col min="8709" max="8709" width="13.85546875" style="679" customWidth="1"/>
    <col min="8710" max="8710" width="5.28515625" style="679" customWidth="1"/>
    <col min="8711" max="8960" width="9.140625" style="679"/>
    <col min="8961" max="8961" width="5.42578125" style="679" customWidth="1"/>
    <col min="8962" max="8962" width="54.140625" style="679" customWidth="1"/>
    <col min="8963" max="8963" width="7.7109375" style="679" customWidth="1"/>
    <col min="8964" max="8964" width="13.5703125" style="679" customWidth="1"/>
    <col min="8965" max="8965" width="13.85546875" style="679" customWidth="1"/>
    <col min="8966" max="8966" width="5.28515625" style="679" customWidth="1"/>
    <col min="8967" max="9216" width="9.140625" style="679"/>
    <col min="9217" max="9217" width="5.42578125" style="679" customWidth="1"/>
    <col min="9218" max="9218" width="54.140625" style="679" customWidth="1"/>
    <col min="9219" max="9219" width="7.7109375" style="679" customWidth="1"/>
    <col min="9220" max="9220" width="13.5703125" style="679" customWidth="1"/>
    <col min="9221" max="9221" width="13.85546875" style="679" customWidth="1"/>
    <col min="9222" max="9222" width="5.28515625" style="679" customWidth="1"/>
    <col min="9223" max="9472" width="9.140625" style="679"/>
    <col min="9473" max="9473" width="5.42578125" style="679" customWidth="1"/>
    <col min="9474" max="9474" width="54.140625" style="679" customWidth="1"/>
    <col min="9475" max="9475" width="7.7109375" style="679" customWidth="1"/>
    <col min="9476" max="9476" width="13.5703125" style="679" customWidth="1"/>
    <col min="9477" max="9477" width="13.85546875" style="679" customWidth="1"/>
    <col min="9478" max="9478" width="5.28515625" style="679" customWidth="1"/>
    <col min="9479" max="9728" width="9.140625" style="679"/>
    <col min="9729" max="9729" width="5.42578125" style="679" customWidth="1"/>
    <col min="9730" max="9730" width="54.140625" style="679" customWidth="1"/>
    <col min="9731" max="9731" width="7.7109375" style="679" customWidth="1"/>
    <col min="9732" max="9732" width="13.5703125" style="679" customWidth="1"/>
    <col min="9733" max="9733" width="13.85546875" style="679" customWidth="1"/>
    <col min="9734" max="9734" width="5.28515625" style="679" customWidth="1"/>
    <col min="9735" max="9984" width="9.140625" style="679"/>
    <col min="9985" max="9985" width="5.42578125" style="679" customWidth="1"/>
    <col min="9986" max="9986" width="54.140625" style="679" customWidth="1"/>
    <col min="9987" max="9987" width="7.7109375" style="679" customWidth="1"/>
    <col min="9988" max="9988" width="13.5703125" style="679" customWidth="1"/>
    <col min="9989" max="9989" width="13.85546875" style="679" customWidth="1"/>
    <col min="9990" max="9990" width="5.28515625" style="679" customWidth="1"/>
    <col min="9991" max="10240" width="9.140625" style="679"/>
    <col min="10241" max="10241" width="5.42578125" style="679" customWidth="1"/>
    <col min="10242" max="10242" width="54.140625" style="679" customWidth="1"/>
    <col min="10243" max="10243" width="7.7109375" style="679" customWidth="1"/>
    <col min="10244" max="10244" width="13.5703125" style="679" customWidth="1"/>
    <col min="10245" max="10245" width="13.85546875" style="679" customWidth="1"/>
    <col min="10246" max="10246" width="5.28515625" style="679" customWidth="1"/>
    <col min="10247" max="10496" width="9.140625" style="679"/>
    <col min="10497" max="10497" width="5.42578125" style="679" customWidth="1"/>
    <col min="10498" max="10498" width="54.140625" style="679" customWidth="1"/>
    <col min="10499" max="10499" width="7.7109375" style="679" customWidth="1"/>
    <col min="10500" max="10500" width="13.5703125" style="679" customWidth="1"/>
    <col min="10501" max="10501" width="13.85546875" style="679" customWidth="1"/>
    <col min="10502" max="10502" width="5.28515625" style="679" customWidth="1"/>
    <col min="10503" max="10752" width="9.140625" style="679"/>
    <col min="10753" max="10753" width="5.42578125" style="679" customWidth="1"/>
    <col min="10754" max="10754" width="54.140625" style="679" customWidth="1"/>
    <col min="10755" max="10755" width="7.7109375" style="679" customWidth="1"/>
    <col min="10756" max="10756" width="13.5703125" style="679" customWidth="1"/>
    <col min="10757" max="10757" width="13.85546875" style="679" customWidth="1"/>
    <col min="10758" max="10758" width="5.28515625" style="679" customWidth="1"/>
    <col min="10759" max="11008" width="9.140625" style="679"/>
    <col min="11009" max="11009" width="5.42578125" style="679" customWidth="1"/>
    <col min="11010" max="11010" width="54.140625" style="679" customWidth="1"/>
    <col min="11011" max="11011" width="7.7109375" style="679" customWidth="1"/>
    <col min="11012" max="11012" width="13.5703125" style="679" customWidth="1"/>
    <col min="11013" max="11013" width="13.85546875" style="679" customWidth="1"/>
    <col min="11014" max="11014" width="5.28515625" style="679" customWidth="1"/>
    <col min="11015" max="11264" width="9.140625" style="679"/>
    <col min="11265" max="11265" width="5.42578125" style="679" customWidth="1"/>
    <col min="11266" max="11266" width="54.140625" style="679" customWidth="1"/>
    <col min="11267" max="11267" width="7.7109375" style="679" customWidth="1"/>
    <col min="11268" max="11268" width="13.5703125" style="679" customWidth="1"/>
    <col min="11269" max="11269" width="13.85546875" style="679" customWidth="1"/>
    <col min="11270" max="11270" width="5.28515625" style="679" customWidth="1"/>
    <col min="11271" max="11520" width="9.140625" style="679"/>
    <col min="11521" max="11521" width="5.42578125" style="679" customWidth="1"/>
    <col min="11522" max="11522" width="54.140625" style="679" customWidth="1"/>
    <col min="11523" max="11523" width="7.7109375" style="679" customWidth="1"/>
    <col min="11524" max="11524" width="13.5703125" style="679" customWidth="1"/>
    <col min="11525" max="11525" width="13.85546875" style="679" customWidth="1"/>
    <col min="11526" max="11526" width="5.28515625" style="679" customWidth="1"/>
    <col min="11527" max="11776" width="9.140625" style="679"/>
    <col min="11777" max="11777" width="5.42578125" style="679" customWidth="1"/>
    <col min="11778" max="11778" width="54.140625" style="679" customWidth="1"/>
    <col min="11779" max="11779" width="7.7109375" style="679" customWidth="1"/>
    <col min="11780" max="11780" width="13.5703125" style="679" customWidth="1"/>
    <col min="11781" max="11781" width="13.85546875" style="679" customWidth="1"/>
    <col min="11782" max="11782" width="5.28515625" style="679" customWidth="1"/>
    <col min="11783" max="12032" width="9.140625" style="679"/>
    <col min="12033" max="12033" width="5.42578125" style="679" customWidth="1"/>
    <col min="12034" max="12034" width="54.140625" style="679" customWidth="1"/>
    <col min="12035" max="12035" width="7.7109375" style="679" customWidth="1"/>
    <col min="12036" max="12036" width="13.5703125" style="679" customWidth="1"/>
    <col min="12037" max="12037" width="13.85546875" style="679" customWidth="1"/>
    <col min="12038" max="12038" width="5.28515625" style="679" customWidth="1"/>
    <col min="12039" max="12288" width="9.140625" style="679"/>
    <col min="12289" max="12289" width="5.42578125" style="679" customWidth="1"/>
    <col min="12290" max="12290" width="54.140625" style="679" customWidth="1"/>
    <col min="12291" max="12291" width="7.7109375" style="679" customWidth="1"/>
    <col min="12292" max="12292" width="13.5703125" style="679" customWidth="1"/>
    <col min="12293" max="12293" width="13.85546875" style="679" customWidth="1"/>
    <col min="12294" max="12294" width="5.28515625" style="679" customWidth="1"/>
    <col min="12295" max="12544" width="9.140625" style="679"/>
    <col min="12545" max="12545" width="5.42578125" style="679" customWidth="1"/>
    <col min="12546" max="12546" width="54.140625" style="679" customWidth="1"/>
    <col min="12547" max="12547" width="7.7109375" style="679" customWidth="1"/>
    <col min="12548" max="12548" width="13.5703125" style="679" customWidth="1"/>
    <col min="12549" max="12549" width="13.85546875" style="679" customWidth="1"/>
    <col min="12550" max="12550" width="5.28515625" style="679" customWidth="1"/>
    <col min="12551" max="12800" width="9.140625" style="679"/>
    <col min="12801" max="12801" width="5.42578125" style="679" customWidth="1"/>
    <col min="12802" max="12802" width="54.140625" style="679" customWidth="1"/>
    <col min="12803" max="12803" width="7.7109375" style="679" customWidth="1"/>
    <col min="12804" max="12804" width="13.5703125" style="679" customWidth="1"/>
    <col min="12805" max="12805" width="13.85546875" style="679" customWidth="1"/>
    <col min="12806" max="12806" width="5.28515625" style="679" customWidth="1"/>
    <col min="12807" max="13056" width="9.140625" style="679"/>
    <col min="13057" max="13057" width="5.42578125" style="679" customWidth="1"/>
    <col min="13058" max="13058" width="54.140625" style="679" customWidth="1"/>
    <col min="13059" max="13059" width="7.7109375" style="679" customWidth="1"/>
    <col min="13060" max="13060" width="13.5703125" style="679" customWidth="1"/>
    <col min="13061" max="13061" width="13.85546875" style="679" customWidth="1"/>
    <col min="13062" max="13062" width="5.28515625" style="679" customWidth="1"/>
    <col min="13063" max="13312" width="9.140625" style="679"/>
    <col min="13313" max="13313" width="5.42578125" style="679" customWidth="1"/>
    <col min="13314" max="13314" width="54.140625" style="679" customWidth="1"/>
    <col min="13315" max="13315" width="7.7109375" style="679" customWidth="1"/>
    <col min="13316" max="13316" width="13.5703125" style="679" customWidth="1"/>
    <col min="13317" max="13317" width="13.85546875" style="679" customWidth="1"/>
    <col min="13318" max="13318" width="5.28515625" style="679" customWidth="1"/>
    <col min="13319" max="13568" width="9.140625" style="679"/>
    <col min="13569" max="13569" width="5.42578125" style="679" customWidth="1"/>
    <col min="13570" max="13570" width="54.140625" style="679" customWidth="1"/>
    <col min="13571" max="13571" width="7.7109375" style="679" customWidth="1"/>
    <col min="13572" max="13572" width="13.5703125" style="679" customWidth="1"/>
    <col min="13573" max="13573" width="13.85546875" style="679" customWidth="1"/>
    <col min="13574" max="13574" width="5.28515625" style="679" customWidth="1"/>
    <col min="13575" max="13824" width="9.140625" style="679"/>
    <col min="13825" max="13825" width="5.42578125" style="679" customWidth="1"/>
    <col min="13826" max="13826" width="54.140625" style="679" customWidth="1"/>
    <col min="13827" max="13827" width="7.7109375" style="679" customWidth="1"/>
    <col min="13828" max="13828" width="13.5703125" style="679" customWidth="1"/>
    <col min="13829" max="13829" width="13.85546875" style="679" customWidth="1"/>
    <col min="13830" max="13830" width="5.28515625" style="679" customWidth="1"/>
    <col min="13831" max="14080" width="9.140625" style="679"/>
    <col min="14081" max="14081" width="5.42578125" style="679" customWidth="1"/>
    <col min="14082" max="14082" width="54.140625" style="679" customWidth="1"/>
    <col min="14083" max="14083" width="7.7109375" style="679" customWidth="1"/>
    <col min="14084" max="14084" width="13.5703125" style="679" customWidth="1"/>
    <col min="14085" max="14085" width="13.85546875" style="679" customWidth="1"/>
    <col min="14086" max="14086" width="5.28515625" style="679" customWidth="1"/>
    <col min="14087" max="14336" width="9.140625" style="679"/>
    <col min="14337" max="14337" width="5.42578125" style="679" customWidth="1"/>
    <col min="14338" max="14338" width="54.140625" style="679" customWidth="1"/>
    <col min="14339" max="14339" width="7.7109375" style="679" customWidth="1"/>
    <col min="14340" max="14340" width="13.5703125" style="679" customWidth="1"/>
    <col min="14341" max="14341" width="13.85546875" style="679" customWidth="1"/>
    <col min="14342" max="14342" width="5.28515625" style="679" customWidth="1"/>
    <col min="14343" max="14592" width="9.140625" style="679"/>
    <col min="14593" max="14593" width="5.42578125" style="679" customWidth="1"/>
    <col min="14594" max="14594" width="54.140625" style="679" customWidth="1"/>
    <col min="14595" max="14595" width="7.7109375" style="679" customWidth="1"/>
    <col min="14596" max="14596" width="13.5703125" style="679" customWidth="1"/>
    <col min="14597" max="14597" width="13.85546875" style="679" customWidth="1"/>
    <col min="14598" max="14598" width="5.28515625" style="679" customWidth="1"/>
    <col min="14599" max="14848" width="9.140625" style="679"/>
    <col min="14849" max="14849" width="5.42578125" style="679" customWidth="1"/>
    <col min="14850" max="14850" width="54.140625" style="679" customWidth="1"/>
    <col min="14851" max="14851" width="7.7109375" style="679" customWidth="1"/>
    <col min="14852" max="14852" width="13.5703125" style="679" customWidth="1"/>
    <col min="14853" max="14853" width="13.85546875" style="679" customWidth="1"/>
    <col min="14854" max="14854" width="5.28515625" style="679" customWidth="1"/>
    <col min="14855" max="15104" width="9.140625" style="679"/>
    <col min="15105" max="15105" width="5.42578125" style="679" customWidth="1"/>
    <col min="15106" max="15106" width="54.140625" style="679" customWidth="1"/>
    <col min="15107" max="15107" width="7.7109375" style="679" customWidth="1"/>
    <col min="15108" max="15108" width="13.5703125" style="679" customWidth="1"/>
    <col min="15109" max="15109" width="13.85546875" style="679" customWidth="1"/>
    <col min="15110" max="15110" width="5.28515625" style="679" customWidth="1"/>
    <col min="15111" max="15360" width="9.140625" style="679"/>
    <col min="15361" max="15361" width="5.42578125" style="679" customWidth="1"/>
    <col min="15362" max="15362" width="54.140625" style="679" customWidth="1"/>
    <col min="15363" max="15363" width="7.7109375" style="679" customWidth="1"/>
    <col min="15364" max="15364" width="13.5703125" style="679" customWidth="1"/>
    <col min="15365" max="15365" width="13.85546875" style="679" customWidth="1"/>
    <col min="15366" max="15366" width="5.28515625" style="679" customWidth="1"/>
    <col min="15367" max="15616" width="9.140625" style="679"/>
    <col min="15617" max="15617" width="5.42578125" style="679" customWidth="1"/>
    <col min="15618" max="15618" width="54.140625" style="679" customWidth="1"/>
    <col min="15619" max="15619" width="7.7109375" style="679" customWidth="1"/>
    <col min="15620" max="15620" width="13.5703125" style="679" customWidth="1"/>
    <col min="15621" max="15621" width="13.85546875" style="679" customWidth="1"/>
    <col min="15622" max="15622" width="5.28515625" style="679" customWidth="1"/>
    <col min="15623" max="15872" width="9.140625" style="679"/>
    <col min="15873" max="15873" width="5.42578125" style="679" customWidth="1"/>
    <col min="15874" max="15874" width="54.140625" style="679" customWidth="1"/>
    <col min="15875" max="15875" width="7.7109375" style="679" customWidth="1"/>
    <col min="15876" max="15876" width="13.5703125" style="679" customWidth="1"/>
    <col min="15877" max="15877" width="13.85546875" style="679" customWidth="1"/>
    <col min="15878" max="15878" width="5.28515625" style="679" customWidth="1"/>
    <col min="15879" max="16128" width="9.140625" style="679"/>
    <col min="16129" max="16129" width="5.42578125" style="679" customWidth="1"/>
    <col min="16130" max="16130" width="54.140625" style="679" customWidth="1"/>
    <col min="16131" max="16131" width="7.7109375" style="679" customWidth="1"/>
    <col min="16132" max="16132" width="13.5703125" style="679" customWidth="1"/>
    <col min="16133" max="16133" width="13.85546875" style="679" customWidth="1"/>
    <col min="16134" max="16134" width="5.28515625" style="679" customWidth="1"/>
    <col min="16135" max="16384" width="9.140625" style="679"/>
  </cols>
  <sheetData>
    <row r="1" spans="1:6">
      <c r="E1" s="679" t="s">
        <v>600</v>
      </c>
    </row>
    <row r="3" spans="1:6" ht="15.75">
      <c r="A3" s="916" t="s">
        <v>590</v>
      </c>
      <c r="B3" s="917"/>
      <c r="C3" s="917"/>
      <c r="D3" s="917"/>
      <c r="E3" s="917"/>
      <c r="F3" s="917"/>
    </row>
    <row r="4" spans="1:6">
      <c r="F4" s="680"/>
    </row>
    <row r="5" spans="1:6" ht="15.75">
      <c r="A5" s="916" t="s">
        <v>523</v>
      </c>
      <c r="B5" s="917"/>
      <c r="C5" s="917"/>
      <c r="D5" s="917"/>
      <c r="E5" s="917"/>
      <c r="F5" s="917"/>
    </row>
    <row r="6" spans="1:6" ht="15.75">
      <c r="A6" s="681"/>
      <c r="B6" s="682"/>
      <c r="C6" s="682"/>
      <c r="D6" s="682"/>
      <c r="E6" s="682"/>
      <c r="F6" s="682"/>
    </row>
    <row r="8" spans="1:6" ht="42.75" customHeight="1">
      <c r="A8" s="683" t="s">
        <v>524</v>
      </c>
      <c r="B8" s="684" t="s">
        <v>525</v>
      </c>
      <c r="C8" s="685" t="s">
        <v>526</v>
      </c>
      <c r="D8" s="685" t="s">
        <v>527</v>
      </c>
      <c r="E8" s="685" t="s">
        <v>459</v>
      </c>
      <c r="F8" s="685" t="s">
        <v>103</v>
      </c>
    </row>
    <row r="9" spans="1:6">
      <c r="A9" s="686" t="s">
        <v>528</v>
      </c>
      <c r="B9" s="687" t="s">
        <v>529</v>
      </c>
      <c r="C9" s="688" t="s">
        <v>530</v>
      </c>
      <c r="D9" s="689">
        <v>356289</v>
      </c>
      <c r="E9" s="689">
        <f t="shared" ref="E9:E36" si="0">D9</f>
        <v>356289</v>
      </c>
      <c r="F9" s="689">
        <f t="shared" ref="F9:F36" si="1">D9-E9</f>
        <v>0</v>
      </c>
    </row>
    <row r="10" spans="1:6">
      <c r="A10" s="686" t="s">
        <v>531</v>
      </c>
      <c r="B10" s="687" t="s">
        <v>532</v>
      </c>
      <c r="C10" s="688" t="s">
        <v>533</v>
      </c>
      <c r="D10" s="689">
        <v>20019365</v>
      </c>
      <c r="E10" s="689">
        <f t="shared" si="0"/>
        <v>20019365</v>
      </c>
      <c r="F10" s="689">
        <f t="shared" si="1"/>
        <v>0</v>
      </c>
    </row>
    <row r="11" spans="1:6">
      <c r="A11" s="686" t="s">
        <v>534</v>
      </c>
      <c r="B11" s="687" t="s">
        <v>535</v>
      </c>
      <c r="C11" s="688" t="s">
        <v>530</v>
      </c>
      <c r="D11" s="689">
        <v>5088745</v>
      </c>
      <c r="E11" s="689">
        <f t="shared" si="0"/>
        <v>5088745</v>
      </c>
      <c r="F11" s="689">
        <f t="shared" si="1"/>
        <v>0</v>
      </c>
    </row>
    <row r="12" spans="1:6">
      <c r="A12" s="686" t="s">
        <v>536</v>
      </c>
      <c r="B12" s="687" t="s">
        <v>537</v>
      </c>
      <c r="C12" s="688" t="s">
        <v>530</v>
      </c>
      <c r="D12" s="689">
        <v>8438998.1999999993</v>
      </c>
      <c r="E12" s="689">
        <f t="shared" si="0"/>
        <v>8438998.1999999993</v>
      </c>
      <c r="F12" s="689">
        <f t="shared" si="1"/>
        <v>0</v>
      </c>
    </row>
    <row r="13" spans="1:6">
      <c r="A13" s="686" t="s">
        <v>538</v>
      </c>
      <c r="B13" s="687" t="s">
        <v>539</v>
      </c>
      <c r="C13" s="688" t="s">
        <v>533</v>
      </c>
      <c r="D13" s="689">
        <v>1498749</v>
      </c>
      <c r="E13" s="689">
        <f t="shared" si="0"/>
        <v>1498749</v>
      </c>
      <c r="F13" s="689">
        <f t="shared" si="1"/>
        <v>0</v>
      </c>
    </row>
    <row r="14" spans="1:6">
      <c r="A14" s="686" t="s">
        <v>540</v>
      </c>
      <c r="B14" s="687" t="s">
        <v>541</v>
      </c>
      <c r="C14" s="688" t="s">
        <v>533</v>
      </c>
      <c r="D14" s="689">
        <v>-356289</v>
      </c>
      <c r="E14" s="689">
        <f t="shared" si="0"/>
        <v>-356289</v>
      </c>
      <c r="F14" s="689">
        <f t="shared" si="1"/>
        <v>0</v>
      </c>
    </row>
    <row r="15" spans="1:6">
      <c r="A15" s="686" t="s">
        <v>542</v>
      </c>
      <c r="B15" s="687" t="s">
        <v>543</v>
      </c>
      <c r="C15" s="688" t="s">
        <v>530</v>
      </c>
      <c r="D15" s="689">
        <v>161563.46</v>
      </c>
      <c r="E15" s="689">
        <f t="shared" si="0"/>
        <v>161563.46</v>
      </c>
      <c r="F15" s="689">
        <f t="shared" si="1"/>
        <v>0</v>
      </c>
    </row>
    <row r="16" spans="1:6">
      <c r="A16" s="686" t="s">
        <v>544</v>
      </c>
      <c r="B16" s="687" t="s">
        <v>545</v>
      </c>
      <c r="C16" s="688" t="s">
        <v>533</v>
      </c>
      <c r="D16" s="689">
        <v>2210229.1</v>
      </c>
      <c r="E16" s="689">
        <f t="shared" si="0"/>
        <v>2210229.1</v>
      </c>
      <c r="F16" s="689">
        <f t="shared" si="1"/>
        <v>0</v>
      </c>
    </row>
    <row r="17" spans="1:6">
      <c r="A17" s="686" t="s">
        <v>546</v>
      </c>
      <c r="B17" s="687" t="s">
        <v>547</v>
      </c>
      <c r="C17" s="688" t="s">
        <v>533</v>
      </c>
      <c r="D17" s="689">
        <v>218990.14</v>
      </c>
      <c r="E17" s="689">
        <f t="shared" si="0"/>
        <v>218990.14</v>
      </c>
      <c r="F17" s="689">
        <f t="shared" si="1"/>
        <v>0</v>
      </c>
    </row>
    <row r="18" spans="1:6">
      <c r="A18" s="686" t="s">
        <v>548</v>
      </c>
      <c r="B18" s="687" t="s">
        <v>549</v>
      </c>
      <c r="C18" s="688" t="s">
        <v>530</v>
      </c>
      <c r="D18" s="689">
        <v>611</v>
      </c>
      <c r="E18" s="689">
        <f t="shared" si="0"/>
        <v>611</v>
      </c>
      <c r="F18" s="689">
        <f t="shared" si="1"/>
        <v>0</v>
      </c>
    </row>
    <row r="19" spans="1:6">
      <c r="A19" s="686" t="s">
        <v>550</v>
      </c>
      <c r="B19" s="687" t="s">
        <v>551</v>
      </c>
      <c r="C19" s="688" t="s">
        <v>530</v>
      </c>
      <c r="D19" s="689">
        <v>758</v>
      </c>
      <c r="E19" s="689">
        <f t="shared" si="0"/>
        <v>758</v>
      </c>
      <c r="F19" s="689">
        <f t="shared" si="1"/>
        <v>0</v>
      </c>
    </row>
    <row r="20" spans="1:6">
      <c r="A20" s="686" t="s">
        <v>552</v>
      </c>
      <c r="B20" s="687" t="s">
        <v>553</v>
      </c>
      <c r="C20" s="688" t="s">
        <v>533</v>
      </c>
      <c r="D20" s="689">
        <v>19027</v>
      </c>
      <c r="E20" s="689">
        <f>D20</f>
        <v>19027</v>
      </c>
      <c r="F20" s="689">
        <f>D20-E20</f>
        <v>0</v>
      </c>
    </row>
    <row r="21" spans="1:6">
      <c r="A21" s="686" t="s">
        <v>554</v>
      </c>
      <c r="B21" s="687" t="s">
        <v>555</v>
      </c>
      <c r="C21" s="688" t="s">
        <v>533</v>
      </c>
      <c r="D21" s="689">
        <v>26699</v>
      </c>
      <c r="E21" s="689">
        <f t="shared" si="0"/>
        <v>26699</v>
      </c>
      <c r="F21" s="689">
        <f t="shared" si="1"/>
        <v>0</v>
      </c>
    </row>
    <row r="22" spans="1:6">
      <c r="A22" s="690" t="s">
        <v>556</v>
      </c>
      <c r="B22" s="691" t="s">
        <v>557</v>
      </c>
      <c r="C22" s="684" t="s">
        <v>533</v>
      </c>
      <c r="D22" s="689">
        <v>-154882.15</v>
      </c>
      <c r="E22" s="689">
        <f t="shared" si="0"/>
        <v>-154882.15</v>
      </c>
      <c r="F22" s="689">
        <f t="shared" si="1"/>
        <v>0</v>
      </c>
    </row>
    <row r="23" spans="1:6">
      <c r="A23" s="686" t="s">
        <v>558</v>
      </c>
      <c r="B23" s="687" t="s">
        <v>559</v>
      </c>
      <c r="C23" s="688" t="s">
        <v>533</v>
      </c>
      <c r="D23" s="689">
        <v>-144123</v>
      </c>
      <c r="E23" s="689">
        <f t="shared" si="0"/>
        <v>-144123</v>
      </c>
      <c r="F23" s="689">
        <f t="shared" si="1"/>
        <v>0</v>
      </c>
    </row>
    <row r="24" spans="1:6">
      <c r="A24" s="686" t="s">
        <v>560</v>
      </c>
      <c r="B24" s="687" t="s">
        <v>561</v>
      </c>
      <c r="C24" s="688" t="s">
        <v>533</v>
      </c>
      <c r="D24" s="689">
        <v>-131066</v>
      </c>
      <c r="E24" s="689">
        <f t="shared" si="0"/>
        <v>-131066</v>
      </c>
      <c r="F24" s="689">
        <f t="shared" si="1"/>
        <v>0</v>
      </c>
    </row>
    <row r="25" spans="1:6">
      <c r="A25" s="686" t="s">
        <v>562</v>
      </c>
      <c r="B25" s="687" t="s">
        <v>563</v>
      </c>
      <c r="C25" s="688" t="s">
        <v>533</v>
      </c>
      <c r="D25" s="689">
        <v>35360</v>
      </c>
      <c r="E25" s="689">
        <f t="shared" si="0"/>
        <v>35360</v>
      </c>
      <c r="F25" s="689">
        <f t="shared" si="1"/>
        <v>0</v>
      </c>
    </row>
    <row r="26" spans="1:6">
      <c r="A26" s="686" t="s">
        <v>564</v>
      </c>
      <c r="B26" s="687" t="s">
        <v>565</v>
      </c>
      <c r="C26" s="688" t="s">
        <v>533</v>
      </c>
      <c r="D26" s="689">
        <v>-419696</v>
      </c>
      <c r="E26" s="689">
        <f t="shared" si="0"/>
        <v>-419696</v>
      </c>
      <c r="F26" s="689">
        <f t="shared" si="1"/>
        <v>0</v>
      </c>
    </row>
    <row r="27" spans="1:6">
      <c r="A27" s="686" t="s">
        <v>566</v>
      </c>
      <c r="B27" s="687" t="s">
        <v>567</v>
      </c>
      <c r="C27" s="688" t="s">
        <v>533</v>
      </c>
      <c r="D27" s="689">
        <v>-88595</v>
      </c>
      <c r="E27" s="689">
        <f t="shared" si="0"/>
        <v>-88595</v>
      </c>
      <c r="F27" s="689">
        <f t="shared" si="1"/>
        <v>0</v>
      </c>
    </row>
    <row r="28" spans="1:6">
      <c r="A28" s="686" t="s">
        <v>568</v>
      </c>
      <c r="B28" s="687" t="s">
        <v>569</v>
      </c>
      <c r="C28" s="688" t="s">
        <v>533</v>
      </c>
      <c r="D28" s="689">
        <v>0</v>
      </c>
      <c r="E28" s="689">
        <f t="shared" si="0"/>
        <v>0</v>
      </c>
      <c r="F28" s="689">
        <f t="shared" si="1"/>
        <v>0</v>
      </c>
    </row>
    <row r="29" spans="1:6">
      <c r="A29" s="686" t="s">
        <v>570</v>
      </c>
      <c r="B29" s="687" t="s">
        <v>571</v>
      </c>
      <c r="C29" s="688" t="s">
        <v>533</v>
      </c>
      <c r="D29" s="689">
        <v>93033</v>
      </c>
      <c r="E29" s="689">
        <f t="shared" si="0"/>
        <v>93033</v>
      </c>
      <c r="F29" s="689">
        <f t="shared" si="1"/>
        <v>0</v>
      </c>
    </row>
    <row r="30" spans="1:6">
      <c r="A30" s="686" t="s">
        <v>572</v>
      </c>
      <c r="B30" s="687" t="s">
        <v>573</v>
      </c>
      <c r="C30" s="688" t="s">
        <v>533</v>
      </c>
      <c r="D30" s="689">
        <v>-646212.49</v>
      </c>
      <c r="E30" s="689">
        <f t="shared" si="0"/>
        <v>-646212.49</v>
      </c>
      <c r="F30" s="689">
        <f t="shared" si="1"/>
        <v>0</v>
      </c>
    </row>
    <row r="31" spans="1:6">
      <c r="A31" s="690" t="s">
        <v>574</v>
      </c>
      <c r="B31" s="691" t="s">
        <v>575</v>
      </c>
      <c r="C31" s="684" t="s">
        <v>533</v>
      </c>
      <c r="D31" s="689">
        <v>32567.8</v>
      </c>
      <c r="E31" s="689">
        <f t="shared" si="0"/>
        <v>32567.8</v>
      </c>
      <c r="F31" s="689">
        <f t="shared" si="1"/>
        <v>0</v>
      </c>
    </row>
    <row r="32" spans="1:6">
      <c r="A32" s="686" t="s">
        <v>576</v>
      </c>
      <c r="B32" s="691" t="s">
        <v>577</v>
      </c>
      <c r="C32" s="688" t="s">
        <v>533</v>
      </c>
      <c r="D32" s="689">
        <v>-41377.199999999997</v>
      </c>
      <c r="E32" s="689">
        <f t="shared" si="0"/>
        <v>-41377.199999999997</v>
      </c>
      <c r="F32" s="689">
        <f t="shared" si="1"/>
        <v>0</v>
      </c>
    </row>
    <row r="33" spans="1:6">
      <c r="A33" s="686" t="s">
        <v>578</v>
      </c>
      <c r="B33" s="687" t="s">
        <v>579</v>
      </c>
      <c r="C33" s="688" t="s">
        <v>533</v>
      </c>
      <c r="D33" s="689">
        <v>-18352343.530000001</v>
      </c>
      <c r="E33" s="689">
        <f t="shared" si="0"/>
        <v>-18352343.530000001</v>
      </c>
      <c r="F33" s="689">
        <f t="shared" si="1"/>
        <v>0</v>
      </c>
    </row>
    <row r="34" spans="1:6">
      <c r="A34" s="686" t="s">
        <v>580</v>
      </c>
      <c r="B34" s="687" t="s">
        <v>581</v>
      </c>
      <c r="C34" s="688" t="s">
        <v>533</v>
      </c>
      <c r="D34" s="689">
        <v>-227336.85</v>
      </c>
      <c r="E34" s="689">
        <f t="shared" si="0"/>
        <v>-227336.85</v>
      </c>
      <c r="F34" s="689">
        <f t="shared" si="1"/>
        <v>0</v>
      </c>
    </row>
    <row r="35" spans="1:6">
      <c r="A35" s="686" t="s">
        <v>582</v>
      </c>
      <c r="B35" s="687" t="s">
        <v>583</v>
      </c>
      <c r="C35" s="688" t="s">
        <v>533</v>
      </c>
      <c r="D35" s="689">
        <v>0</v>
      </c>
      <c r="E35" s="689">
        <f t="shared" si="0"/>
        <v>0</v>
      </c>
      <c r="F35" s="689">
        <f t="shared" si="1"/>
        <v>0</v>
      </c>
    </row>
    <row r="36" spans="1:6">
      <c r="A36" s="686" t="s">
        <v>593</v>
      </c>
      <c r="B36" s="687" t="s">
        <v>591</v>
      </c>
      <c r="C36" s="688" t="s">
        <v>533</v>
      </c>
      <c r="D36" s="689">
        <v>-284749</v>
      </c>
      <c r="E36" s="689">
        <f t="shared" si="0"/>
        <v>-284749</v>
      </c>
      <c r="F36" s="689">
        <f t="shared" si="1"/>
        <v>0</v>
      </c>
    </row>
    <row r="37" spans="1:6">
      <c r="A37" s="686" t="s">
        <v>584</v>
      </c>
      <c r="B37" s="687" t="s">
        <v>585</v>
      </c>
      <c r="C37" s="688" t="s">
        <v>533</v>
      </c>
      <c r="D37" s="689">
        <v>-266110</v>
      </c>
      <c r="E37" s="689">
        <f t="shared" ref="E37:E39" si="2">D37</f>
        <v>-266110</v>
      </c>
      <c r="F37" s="689">
        <f t="shared" ref="F37:F39" si="3">D37-E37</f>
        <v>0</v>
      </c>
    </row>
    <row r="38" spans="1:6">
      <c r="A38" s="686" t="s">
        <v>586</v>
      </c>
      <c r="B38" s="687" t="s">
        <v>587</v>
      </c>
      <c r="C38" s="688" t="s">
        <v>533</v>
      </c>
      <c r="D38" s="689">
        <v>2124035.63</v>
      </c>
      <c r="E38" s="689">
        <f t="shared" si="2"/>
        <v>2124035.63</v>
      </c>
      <c r="F38" s="689">
        <f t="shared" si="3"/>
        <v>0</v>
      </c>
    </row>
    <row r="39" spans="1:6">
      <c r="A39" s="686" t="s">
        <v>594</v>
      </c>
      <c r="B39" s="687" t="s">
        <v>592</v>
      </c>
      <c r="C39" s="688" t="s">
        <v>530</v>
      </c>
      <c r="D39" s="689">
        <v>339544.35</v>
      </c>
      <c r="E39" s="689">
        <f t="shared" si="2"/>
        <v>339544.35</v>
      </c>
      <c r="F39" s="689">
        <f t="shared" si="3"/>
        <v>0</v>
      </c>
    </row>
    <row r="40" spans="1:6">
      <c r="A40" s="686" t="s">
        <v>588</v>
      </c>
      <c r="B40" s="687" t="s">
        <v>589</v>
      </c>
      <c r="C40" s="688" t="s">
        <v>533</v>
      </c>
      <c r="D40" s="689">
        <v>-2463579.98</v>
      </c>
      <c r="E40" s="689">
        <f t="shared" ref="E40" si="4">D40</f>
        <v>-2463579.98</v>
      </c>
      <c r="F40" s="689">
        <f t="shared" ref="F40" si="5">D40-E40</f>
        <v>0</v>
      </c>
    </row>
  </sheetData>
  <mergeCells count="2">
    <mergeCell ref="A3:F3"/>
    <mergeCell ref="A5:F5"/>
  </mergeCells>
  <pageMargins left="0.78740157499999996" right="0.78740157499999996" top="0.984251969" bottom="0.984251969" header="0.4921259845" footer="0.4921259845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opLeftCell="A17" workbookViewId="0">
      <selection activeCell="A42" sqref="A42"/>
    </sheetView>
  </sheetViews>
  <sheetFormatPr defaultRowHeight="12.75"/>
  <cols>
    <col min="1" max="1" width="38.7109375" style="322" customWidth="1"/>
    <col min="2" max="3" width="14.140625" style="322" customWidth="1"/>
    <col min="4" max="4" width="23.140625" style="322" customWidth="1"/>
    <col min="5" max="5" width="14.140625" style="322" customWidth="1"/>
    <col min="6" max="16384" width="9.140625" style="322"/>
  </cols>
  <sheetData>
    <row r="1" spans="1:10" ht="15.75">
      <c r="A1" s="736"/>
      <c r="B1" s="736"/>
      <c r="C1" s="736"/>
      <c r="D1" s="3" t="s">
        <v>282</v>
      </c>
      <c r="E1"/>
    </row>
    <row r="2" spans="1:10">
      <c r="E2"/>
    </row>
    <row r="3" spans="1:10">
      <c r="A3" s="737" t="s">
        <v>416</v>
      </c>
      <c r="B3" s="737"/>
      <c r="C3" s="737"/>
      <c r="D3" s="737"/>
      <c r="E3"/>
    </row>
    <row r="4" spans="1:10">
      <c r="A4"/>
      <c r="B4"/>
      <c r="C4"/>
      <c r="D4" s="4"/>
      <c r="E4"/>
    </row>
    <row r="5" spans="1:10" customFormat="1">
      <c r="A5" s="731" t="s">
        <v>483</v>
      </c>
      <c r="B5" s="731"/>
      <c r="C5" s="600"/>
      <c r="D5" s="600"/>
      <c r="E5" s="600"/>
      <c r="F5" s="600"/>
      <c r="G5" s="600"/>
      <c r="H5" s="600"/>
      <c r="I5" s="602"/>
      <c r="J5" s="3"/>
    </row>
    <row r="6" spans="1:10" ht="15">
      <c r="A6" s="327"/>
      <c r="B6" s="328"/>
      <c r="C6"/>
      <c r="D6" s="3"/>
      <c r="E6"/>
    </row>
    <row r="7" spans="1:10">
      <c r="A7"/>
      <c r="B7"/>
      <c r="C7"/>
      <c r="D7"/>
      <c r="E7"/>
    </row>
    <row r="8" spans="1:10" ht="24.75" customHeight="1">
      <c r="A8" s="329" t="s">
        <v>417</v>
      </c>
      <c r="B8"/>
      <c r="C8"/>
      <c r="D8"/>
      <c r="E8"/>
    </row>
    <row r="9" spans="1:10" ht="13.5" thickBot="1">
      <c r="A9"/>
      <c r="B9"/>
      <c r="C9"/>
      <c r="D9"/>
      <c r="E9"/>
    </row>
    <row r="10" spans="1:10" ht="22.5" customHeight="1" thickBot="1">
      <c r="A10" s="323" t="s">
        <v>422</v>
      </c>
      <c r="B10" s="330" t="s">
        <v>50</v>
      </c>
      <c r="C10"/>
      <c r="D10"/>
      <c r="E10"/>
    </row>
    <row r="11" spans="1:10" ht="17.25" customHeight="1">
      <c r="A11" s="331" t="s">
        <v>245</v>
      </c>
      <c r="B11" s="651">
        <v>10022.94</v>
      </c>
      <c r="C11"/>
      <c r="D11"/>
      <c r="E11"/>
    </row>
    <row r="12" spans="1:10" ht="17.25" customHeight="1">
      <c r="A12" s="333" t="s">
        <v>246</v>
      </c>
      <c r="B12" s="652">
        <v>30266</v>
      </c>
      <c r="C12"/>
      <c r="D12"/>
      <c r="E12"/>
    </row>
    <row r="13" spans="1:10" ht="17.25" customHeight="1" thickBot="1">
      <c r="A13" s="334" t="s">
        <v>163</v>
      </c>
      <c r="B13" s="653">
        <f>SUM(B11:B12)</f>
        <v>40288.94</v>
      </c>
      <c r="C13"/>
      <c r="D13"/>
      <c r="E13"/>
    </row>
    <row r="14" spans="1:10">
      <c r="A14"/>
      <c r="B14"/>
      <c r="C14"/>
      <c r="D14"/>
      <c r="E14"/>
    </row>
    <row r="15" spans="1:10">
      <c r="A15"/>
      <c r="B15"/>
      <c r="C15"/>
      <c r="D15"/>
      <c r="E15"/>
    </row>
    <row r="16" spans="1:10">
      <c r="A16"/>
      <c r="B16"/>
      <c r="C16"/>
      <c r="D16"/>
      <c r="E16"/>
    </row>
    <row r="17" spans="1:5" ht="26.25" customHeight="1">
      <c r="A17" s="335" t="s">
        <v>418</v>
      </c>
      <c r="B17"/>
      <c r="C17"/>
      <c r="D17"/>
      <c r="E17"/>
    </row>
    <row r="18" spans="1:5" ht="13.5" thickBot="1">
      <c r="A18"/>
      <c r="B18"/>
      <c r="C18"/>
      <c r="D18"/>
      <c r="E18"/>
    </row>
    <row r="19" spans="1:5" ht="22.5" customHeight="1" thickBot="1">
      <c r="A19" s="323" t="s">
        <v>43</v>
      </c>
      <c r="B19" s="330" t="s">
        <v>50</v>
      </c>
      <c r="C19"/>
      <c r="D19"/>
      <c r="E19"/>
    </row>
    <row r="20" spans="1:5" ht="17.25" customHeight="1" thickBot="1">
      <c r="A20" s="195" t="s">
        <v>247</v>
      </c>
      <c r="B20" s="197">
        <v>0</v>
      </c>
      <c r="C20"/>
      <c r="D20"/>
      <c r="E20"/>
    </row>
    <row r="21" spans="1:5" ht="17.25" customHeight="1">
      <c r="A21" s="267" t="s">
        <v>248</v>
      </c>
      <c r="B21" s="332">
        <v>0</v>
      </c>
      <c r="C21"/>
      <c r="D21"/>
      <c r="E21"/>
    </row>
    <row r="22" spans="1:5" ht="17.25" customHeight="1">
      <c r="A22" s="336" t="s">
        <v>249</v>
      </c>
      <c r="B22" s="297">
        <v>0</v>
      </c>
      <c r="C22"/>
      <c r="D22"/>
      <c r="E22"/>
    </row>
    <row r="23" spans="1:5" ht="17.25" customHeight="1" thickBot="1">
      <c r="A23" s="337" t="s">
        <v>260</v>
      </c>
      <c r="B23" s="304">
        <v>0</v>
      </c>
      <c r="C23"/>
      <c r="D23"/>
      <c r="E23"/>
    </row>
    <row r="24" spans="1:5" ht="17.25" customHeight="1" thickBot="1">
      <c r="A24" s="299"/>
      <c r="B24" s="195">
        <v>0</v>
      </c>
      <c r="C24"/>
      <c r="D24"/>
      <c r="E24"/>
    </row>
    <row r="25" spans="1:5">
      <c r="A25" s="12"/>
      <c r="B25" s="12"/>
      <c r="C25"/>
      <c r="D25"/>
      <c r="E25"/>
    </row>
    <row r="26" spans="1:5" hidden="1">
      <c r="A26"/>
      <c r="B26"/>
      <c r="C26"/>
      <c r="D26"/>
      <c r="E26"/>
    </row>
    <row r="27" spans="1:5" hidden="1">
      <c r="A27"/>
      <c r="B27"/>
      <c r="C27"/>
      <c r="D27"/>
      <c r="E27"/>
    </row>
    <row r="28" spans="1:5" hidden="1">
      <c r="A28"/>
      <c r="B28"/>
      <c r="C28"/>
      <c r="D28"/>
      <c r="E28"/>
    </row>
    <row r="29" spans="1:5" ht="55.5" customHeight="1">
      <c r="A29" s="335" t="s">
        <v>419</v>
      </c>
      <c r="B29"/>
      <c r="C29"/>
    </row>
    <row r="30" spans="1:5" ht="13.5" thickBot="1">
      <c r="A30"/>
      <c r="B30"/>
      <c r="C30"/>
      <c r="D30" s="338" t="s">
        <v>217</v>
      </c>
      <c r="E30" s="338"/>
    </row>
    <row r="31" spans="1:5" ht="41.25" customHeight="1" thickBot="1">
      <c r="A31" s="323" t="s">
        <v>43</v>
      </c>
      <c r="B31" s="324" t="s">
        <v>443</v>
      </c>
      <c r="C31" s="324" t="s">
        <v>421</v>
      </c>
      <c r="D31" s="339" t="s">
        <v>261</v>
      </c>
      <c r="E31"/>
    </row>
    <row r="32" spans="1:5" ht="14.1" customHeight="1">
      <c r="A32" s="332"/>
      <c r="B32" s="326">
        <v>1</v>
      </c>
      <c r="C32" s="326">
        <v>2</v>
      </c>
      <c r="D32" s="326">
        <v>3</v>
      </c>
      <c r="E32" s="248"/>
    </row>
    <row r="33" spans="1:5" ht="14.1" customHeight="1">
      <c r="A33" s="340" t="s">
        <v>353</v>
      </c>
      <c r="B33" s="303">
        <v>0</v>
      </c>
      <c r="C33" s="652">
        <v>36288.94</v>
      </c>
      <c r="D33" s="652">
        <v>36288.94</v>
      </c>
      <c r="E33" s="12"/>
    </row>
    <row r="34" spans="1:5" ht="14.1" customHeight="1">
      <c r="A34" s="268" t="s">
        <v>336</v>
      </c>
      <c r="B34" s="303">
        <v>0</v>
      </c>
      <c r="C34" s="652">
        <v>4000</v>
      </c>
      <c r="D34" s="652">
        <v>4000</v>
      </c>
      <c r="E34" s="12"/>
    </row>
    <row r="35" spans="1:5" ht="14.1" customHeight="1" thickBot="1">
      <c r="A35" s="587" t="s">
        <v>250</v>
      </c>
      <c r="B35" s="588" t="s">
        <v>36</v>
      </c>
      <c r="C35" s="654">
        <v>0</v>
      </c>
      <c r="D35" s="588" t="s">
        <v>36</v>
      </c>
      <c r="E35" s="12"/>
    </row>
    <row r="36" spans="1:5" ht="19.5" customHeight="1" thickBot="1">
      <c r="A36" s="299" t="s">
        <v>163</v>
      </c>
      <c r="B36" s="325" t="s">
        <v>36</v>
      </c>
      <c r="C36" s="655">
        <f>SUM(C33:C35)</f>
        <v>40288.94</v>
      </c>
      <c r="D36" s="325" t="s">
        <v>36</v>
      </c>
      <c r="E36" s="12"/>
    </row>
    <row r="37" spans="1:5">
      <c r="A37"/>
      <c r="B37"/>
      <c r="C37"/>
      <c r="D37"/>
      <c r="E37"/>
    </row>
    <row r="38" spans="1:5">
      <c r="A38" s="341" t="s">
        <v>420</v>
      </c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 t="s">
        <v>501</v>
      </c>
      <c r="B41" t="s">
        <v>494</v>
      </c>
      <c r="C41"/>
      <c r="D41" t="s">
        <v>490</v>
      </c>
      <c r="E41"/>
    </row>
    <row r="42" spans="1:5">
      <c r="A42"/>
      <c r="B42" t="s">
        <v>489</v>
      </c>
      <c r="C42"/>
      <c r="D42"/>
      <c r="E42"/>
    </row>
  </sheetData>
  <mergeCells count="3">
    <mergeCell ref="A1:C1"/>
    <mergeCell ref="A3:D3"/>
    <mergeCell ref="A5:B5"/>
  </mergeCells>
  <phoneticPr fontId="38" type="noConversion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M26" sqref="M26"/>
    </sheetView>
  </sheetViews>
  <sheetFormatPr defaultRowHeight="12.75"/>
  <cols>
    <col min="1" max="1" width="7.7109375" customWidth="1"/>
    <col min="2" max="2" width="31.85546875" customWidth="1"/>
    <col min="3" max="3" width="12.7109375" customWidth="1"/>
    <col min="4" max="4" width="11.5703125" customWidth="1"/>
    <col min="5" max="5" width="10.7109375" customWidth="1"/>
    <col min="6" max="6" width="11.5703125" customWidth="1"/>
  </cols>
  <sheetData>
    <row r="1" spans="1:10">
      <c r="A1" s="32"/>
      <c r="B1" s="32"/>
      <c r="C1" s="32"/>
      <c r="F1" s="3" t="s">
        <v>482</v>
      </c>
    </row>
    <row r="2" spans="1:10" ht="25.5" customHeight="1">
      <c r="A2" s="463" t="s">
        <v>444</v>
      </c>
      <c r="C2" s="32"/>
      <c r="D2" s="32"/>
    </row>
    <row r="3" spans="1:10" ht="15.75">
      <c r="A3" s="32" t="s">
        <v>343</v>
      </c>
      <c r="B3" s="36"/>
      <c r="C3" s="35"/>
      <c r="D3" s="32"/>
    </row>
    <row r="4" spans="1:10" ht="15">
      <c r="B4" s="38"/>
      <c r="C4" s="38"/>
      <c r="D4" s="39"/>
    </row>
    <row r="5" spans="1:10">
      <c r="A5" s="731" t="s">
        <v>483</v>
      </c>
      <c r="B5" s="731"/>
      <c r="C5" s="731"/>
      <c r="D5" s="731"/>
      <c r="E5" s="731"/>
      <c r="F5" s="731"/>
      <c r="G5" s="600"/>
      <c r="H5" s="600"/>
      <c r="I5" s="602"/>
      <c r="J5" s="3"/>
    </row>
    <row r="6" spans="1:10" ht="13.5" thickBot="1">
      <c r="F6" s="3" t="s">
        <v>217</v>
      </c>
    </row>
    <row r="7" spans="1:10" ht="12.75" customHeight="1" thickBot="1">
      <c r="A7" s="738" t="s">
        <v>241</v>
      </c>
      <c r="B7" s="739" t="s">
        <v>240</v>
      </c>
      <c r="C7" s="741" t="s">
        <v>387</v>
      </c>
      <c r="D7" s="743" t="s">
        <v>344</v>
      </c>
      <c r="E7" s="744"/>
      <c r="F7" s="745"/>
    </row>
    <row r="8" spans="1:10" ht="51.75" thickBot="1">
      <c r="A8" s="700"/>
      <c r="B8" s="740"/>
      <c r="C8" s="742"/>
      <c r="D8" s="424" t="s">
        <v>345</v>
      </c>
      <c r="E8" s="425" t="s">
        <v>346</v>
      </c>
      <c r="F8" s="426" t="s">
        <v>389</v>
      </c>
    </row>
    <row r="9" spans="1:10" ht="13.5" thickBot="1">
      <c r="A9" s="444">
        <v>1</v>
      </c>
      <c r="B9" s="427">
        <v>2</v>
      </c>
      <c r="C9" s="302">
        <v>3</v>
      </c>
      <c r="D9" s="298">
        <v>4</v>
      </c>
      <c r="E9" s="428">
        <v>5</v>
      </c>
      <c r="F9" s="429">
        <v>6</v>
      </c>
    </row>
    <row r="10" spans="1:10" ht="20.100000000000001" customHeight="1">
      <c r="A10" s="297">
        <v>21</v>
      </c>
      <c r="B10" s="267" t="s">
        <v>495</v>
      </c>
      <c r="C10" s="656">
        <v>2165900</v>
      </c>
      <c r="D10" s="267"/>
      <c r="E10" s="692"/>
      <c r="F10" s="694">
        <v>2165900</v>
      </c>
    </row>
    <row r="11" spans="1:10" ht="20.100000000000001" customHeight="1">
      <c r="A11" s="303"/>
      <c r="B11" s="268" t="s">
        <v>496</v>
      </c>
      <c r="C11" s="657">
        <v>245000</v>
      </c>
      <c r="D11" s="268"/>
      <c r="E11" s="693"/>
      <c r="F11" s="695">
        <v>245000</v>
      </c>
    </row>
    <row r="12" spans="1:10" ht="20.100000000000001" customHeight="1">
      <c r="A12" s="303"/>
      <c r="B12" s="268"/>
      <c r="C12" s="657"/>
      <c r="D12" s="268"/>
      <c r="E12" s="430"/>
      <c r="F12" s="431"/>
    </row>
    <row r="13" spans="1:10" ht="20.100000000000001" customHeight="1">
      <c r="A13" s="303"/>
      <c r="B13" s="268"/>
      <c r="C13" s="657"/>
      <c r="D13" s="268"/>
      <c r="E13" s="430"/>
      <c r="F13" s="431"/>
    </row>
    <row r="14" spans="1:10" ht="20.100000000000001" customHeight="1">
      <c r="A14" s="303"/>
      <c r="B14" s="268"/>
      <c r="C14" s="657"/>
      <c r="D14" s="268"/>
      <c r="E14" s="430"/>
      <c r="F14" s="431"/>
    </row>
    <row r="15" spans="1:10" ht="20.100000000000001" customHeight="1">
      <c r="A15" s="303"/>
      <c r="B15" s="268"/>
      <c r="C15" s="657"/>
      <c r="D15" s="268"/>
      <c r="E15" s="430"/>
      <c r="F15" s="431"/>
    </row>
    <row r="16" spans="1:10" ht="20.100000000000001" customHeight="1">
      <c r="A16" s="303"/>
      <c r="B16" s="268"/>
      <c r="C16" s="657"/>
      <c r="D16" s="268"/>
      <c r="E16" s="430"/>
      <c r="F16" s="431"/>
    </row>
    <row r="17" spans="1:6" ht="20.100000000000001" customHeight="1">
      <c r="A17" s="303"/>
      <c r="B17" s="268"/>
      <c r="C17" s="657"/>
      <c r="D17" s="268"/>
      <c r="E17" s="432"/>
      <c r="F17" s="431"/>
    </row>
    <row r="18" spans="1:6" ht="20.100000000000001" customHeight="1">
      <c r="A18" s="303"/>
      <c r="B18" s="268"/>
      <c r="C18" s="657"/>
      <c r="D18" s="268"/>
      <c r="E18" s="430"/>
      <c r="F18" s="431"/>
    </row>
    <row r="19" spans="1:6" ht="20.100000000000001" customHeight="1" thickBot="1">
      <c r="A19" s="304"/>
      <c r="B19" s="300"/>
      <c r="C19" s="658"/>
      <c r="D19" s="300"/>
      <c r="E19" s="433"/>
      <c r="F19" s="434"/>
    </row>
    <row r="20" spans="1:6" ht="20.100000000000001" customHeight="1" thickBot="1">
      <c r="A20" s="299"/>
      <c r="B20" s="301" t="s">
        <v>130</v>
      </c>
      <c r="C20" s="659">
        <f>SUM(C10:C19)</f>
        <v>2410900</v>
      </c>
      <c r="D20" s="299"/>
      <c r="E20" s="435"/>
      <c r="F20" s="659">
        <f>SUM(F10:F19)</f>
        <v>2410900</v>
      </c>
    </row>
    <row r="21" spans="1:6" ht="13.5" thickBot="1"/>
    <row r="22" spans="1:6" ht="13.5" thickBot="1">
      <c r="A22" s="196" t="s">
        <v>347</v>
      </c>
      <c r="B22" s="196"/>
      <c r="D22" s="195"/>
    </row>
    <row r="23" spans="1:6">
      <c r="A23" s="196" t="s">
        <v>348</v>
      </c>
      <c r="B23" s="196"/>
    </row>
    <row r="24" spans="1:6">
      <c r="A24" s="196"/>
      <c r="B24" s="196"/>
    </row>
    <row r="25" spans="1:6" hidden="1">
      <c r="A25" s="196"/>
    </row>
    <row r="29" spans="1:6">
      <c r="A29" s="108" t="s">
        <v>497</v>
      </c>
      <c r="B29" s="111"/>
      <c r="E29" t="s">
        <v>498</v>
      </c>
    </row>
    <row r="31" spans="1:6">
      <c r="A31" t="s">
        <v>489</v>
      </c>
    </row>
  </sheetData>
  <mergeCells count="5">
    <mergeCell ref="A7:A8"/>
    <mergeCell ref="B7:B8"/>
    <mergeCell ref="C7:C8"/>
    <mergeCell ref="D7:F7"/>
    <mergeCell ref="A5:F5"/>
  </mergeCells>
  <pageMargins left="0.42" right="0.35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zoomScale="90" zoomScaleNormal="90" zoomScaleSheetLayoutView="100" workbookViewId="0"/>
  </sheetViews>
  <sheetFormatPr defaultRowHeight="12.75"/>
  <cols>
    <col min="1" max="1" width="7.42578125" style="524" customWidth="1"/>
    <col min="2" max="2" width="58.5703125" style="524" customWidth="1"/>
    <col min="3" max="6" width="15.5703125" style="524" customWidth="1"/>
    <col min="7" max="7" width="12" style="524" customWidth="1"/>
    <col min="8" max="16384" width="9.140625" style="524"/>
  </cols>
  <sheetData>
    <row r="1" spans="1:8" ht="17.25" customHeight="1">
      <c r="A1" s="524" t="s">
        <v>507</v>
      </c>
      <c r="B1" s="525"/>
      <c r="C1" s="526"/>
      <c r="E1" s="527"/>
      <c r="F1" s="528" t="s">
        <v>460</v>
      </c>
      <c r="G1" s="528"/>
    </row>
    <row r="3" spans="1:8" ht="15.75" customHeight="1"/>
    <row r="4" spans="1:8">
      <c r="A4" s="747" t="s">
        <v>284</v>
      </c>
      <c r="B4" s="747"/>
      <c r="C4" s="747"/>
      <c r="D4" s="747"/>
      <c r="E4" s="747"/>
      <c r="F4" s="747"/>
      <c r="G4" s="529"/>
    </row>
    <row r="5" spans="1:8" ht="15" customHeight="1">
      <c r="A5" s="748" t="s">
        <v>314</v>
      </c>
      <c r="B5" s="748"/>
      <c r="C5" s="748"/>
      <c r="D5" s="748"/>
      <c r="E5" s="748"/>
      <c r="F5" s="748"/>
      <c r="G5" s="530"/>
    </row>
    <row r="6" spans="1:8">
      <c r="A6" s="749" t="s">
        <v>262</v>
      </c>
      <c r="B6" s="749"/>
      <c r="C6" s="749"/>
      <c r="D6" s="749"/>
      <c r="E6" s="749"/>
      <c r="F6" s="749"/>
      <c r="G6" s="531"/>
    </row>
    <row r="7" spans="1:8" ht="13.5" thickBot="1">
      <c r="F7" s="532" t="s">
        <v>217</v>
      </c>
      <c r="G7" s="532"/>
    </row>
    <row r="8" spans="1:8" s="537" customFormat="1" ht="72.75" customHeight="1" thickBot="1">
      <c r="A8" s="533" t="s">
        <v>263</v>
      </c>
      <c r="B8" s="534" t="s">
        <v>43</v>
      </c>
      <c r="C8" s="533" t="s">
        <v>461</v>
      </c>
      <c r="D8" s="533" t="s">
        <v>313</v>
      </c>
      <c r="E8" s="533" t="s">
        <v>462</v>
      </c>
      <c r="F8" s="533" t="s">
        <v>264</v>
      </c>
      <c r="G8" s="535"/>
      <c r="H8" s="536"/>
    </row>
    <row r="9" spans="1:8" ht="13.5" thickBot="1">
      <c r="A9" s="538" t="s">
        <v>265</v>
      </c>
      <c r="B9" s="539" t="s">
        <v>266</v>
      </c>
      <c r="C9" s="540">
        <v>1</v>
      </c>
      <c r="D9" s="540">
        <v>2</v>
      </c>
      <c r="E9" s="540">
        <v>3</v>
      </c>
      <c r="F9" s="538" t="s">
        <v>267</v>
      </c>
      <c r="G9" s="541"/>
      <c r="H9" s="542"/>
    </row>
    <row r="10" spans="1:8" ht="18" customHeight="1" thickBot="1">
      <c r="A10" s="540"/>
      <c r="B10" s="543" t="s">
        <v>268</v>
      </c>
      <c r="C10" s="544">
        <f>C12+C18+C19+C20+C21+C22+C23+C24+C25+C26+C27+C28+C29+C30+C31+C32+C33</f>
        <v>14518900</v>
      </c>
      <c r="D10" s="544">
        <f>D12+D18+D19+D20+D21+D22+D23+D24+D25+D26+D27+D28+D29+D30+D31+D32+D33</f>
        <v>0</v>
      </c>
      <c r="E10" s="544">
        <f>E12+E18+E19+E20+E21+E22+E23+E24+E25+E26+E27+E28+E29+E30+E31+E32+E33</f>
        <v>14518900</v>
      </c>
      <c r="F10" s="544">
        <f>C10-D10-E10</f>
        <v>0</v>
      </c>
      <c r="G10" s="545"/>
      <c r="H10" s="542"/>
    </row>
    <row r="11" spans="1:8" ht="16.5" customHeight="1">
      <c r="A11" s="750">
        <v>33353</v>
      </c>
      <c r="B11" s="546" t="s">
        <v>306</v>
      </c>
      <c r="C11" s="547"/>
      <c r="D11" s="547"/>
      <c r="E11" s="548"/>
      <c r="F11" s="547"/>
      <c r="G11" s="545"/>
    </row>
    <row r="12" spans="1:8" ht="18" customHeight="1">
      <c r="A12" s="751"/>
      <c r="B12" s="549" t="s">
        <v>312</v>
      </c>
      <c r="C12" s="550">
        <f>SUM(C13:C17)</f>
        <v>14518900</v>
      </c>
      <c r="D12" s="550">
        <f>SUM(D13:D17)</f>
        <v>0</v>
      </c>
      <c r="E12" s="545">
        <f>SUM(E13:E17)</f>
        <v>14518900</v>
      </c>
      <c r="F12" s="550">
        <f t="shared" ref="F12:F33" si="0">C12-D12-E12</f>
        <v>0</v>
      </c>
      <c r="G12" s="551"/>
    </row>
    <row r="13" spans="1:8" ht="18" customHeight="1">
      <c r="A13" s="751"/>
      <c r="B13" s="549" t="s">
        <v>377</v>
      </c>
      <c r="C13" s="550">
        <v>8510300</v>
      </c>
      <c r="D13" s="550"/>
      <c r="E13" s="545">
        <v>8510300</v>
      </c>
      <c r="F13" s="550">
        <f t="shared" si="0"/>
        <v>0</v>
      </c>
      <c r="G13" s="551"/>
    </row>
    <row r="14" spans="1:8" ht="18" customHeight="1">
      <c r="A14" s="751"/>
      <c r="B14" s="549" t="s">
        <v>378</v>
      </c>
      <c r="C14" s="550">
        <v>2039400</v>
      </c>
      <c r="D14" s="550"/>
      <c r="E14" s="545">
        <v>2039400</v>
      </c>
      <c r="F14" s="550">
        <f t="shared" si="0"/>
        <v>0</v>
      </c>
      <c r="G14" s="551"/>
    </row>
    <row r="15" spans="1:8" ht="18" customHeight="1">
      <c r="A15" s="751"/>
      <c r="B15" s="549" t="s">
        <v>379</v>
      </c>
      <c r="C15" s="550">
        <v>110000</v>
      </c>
      <c r="D15" s="550"/>
      <c r="E15" s="545">
        <v>110000</v>
      </c>
      <c r="F15" s="550">
        <f t="shared" si="0"/>
        <v>0</v>
      </c>
      <c r="G15" s="551"/>
    </row>
    <row r="16" spans="1:8" ht="18" customHeight="1">
      <c r="A16" s="751"/>
      <c r="B16" s="549" t="s">
        <v>380</v>
      </c>
      <c r="C16" s="550"/>
      <c r="D16" s="550"/>
      <c r="E16" s="545"/>
      <c r="F16" s="550">
        <f t="shared" si="0"/>
        <v>0</v>
      </c>
      <c r="G16" s="551"/>
    </row>
    <row r="17" spans="1:7" ht="18" customHeight="1">
      <c r="A17" s="752"/>
      <c r="B17" s="552" t="s">
        <v>381</v>
      </c>
      <c r="C17" s="553">
        <v>3859200</v>
      </c>
      <c r="D17" s="553"/>
      <c r="E17" s="554">
        <v>3859200</v>
      </c>
      <c r="F17" s="553">
        <f t="shared" si="0"/>
        <v>0</v>
      </c>
      <c r="G17" s="551"/>
    </row>
    <row r="18" spans="1:7" ht="27" customHeight="1">
      <c r="A18" s="555">
        <v>33018</v>
      </c>
      <c r="B18" s="556" t="s">
        <v>382</v>
      </c>
      <c r="C18" s="557"/>
      <c r="D18" s="557"/>
      <c r="E18" s="558"/>
      <c r="F18" s="559">
        <f t="shared" si="0"/>
        <v>0</v>
      </c>
      <c r="G18" s="551"/>
    </row>
    <row r="19" spans="1:7" ht="21.95" customHeight="1">
      <c r="A19" s="555">
        <v>33023</v>
      </c>
      <c r="B19" s="556" t="s">
        <v>383</v>
      </c>
      <c r="C19" s="557"/>
      <c r="D19" s="557"/>
      <c r="E19" s="558"/>
      <c r="F19" s="559">
        <f t="shared" si="0"/>
        <v>0</v>
      </c>
      <c r="G19" s="551"/>
    </row>
    <row r="20" spans="1:7" ht="21.95" customHeight="1">
      <c r="A20" s="555">
        <v>33024</v>
      </c>
      <c r="B20" s="556" t="s">
        <v>384</v>
      </c>
      <c r="C20" s="557"/>
      <c r="D20" s="557"/>
      <c r="E20" s="558"/>
      <c r="F20" s="559">
        <f t="shared" si="0"/>
        <v>0</v>
      </c>
      <c r="G20" s="551"/>
    </row>
    <row r="21" spans="1:7" ht="21.95" customHeight="1">
      <c r="A21" s="555">
        <v>33025</v>
      </c>
      <c r="B21" s="556" t="s">
        <v>385</v>
      </c>
      <c r="C21" s="557"/>
      <c r="D21" s="557"/>
      <c r="E21" s="558"/>
      <c r="F21" s="559">
        <f t="shared" si="0"/>
        <v>0</v>
      </c>
      <c r="G21" s="551"/>
    </row>
    <row r="22" spans="1:7" ht="26.25" customHeight="1">
      <c r="A22" s="555">
        <v>33034</v>
      </c>
      <c r="B22" s="556" t="s">
        <v>386</v>
      </c>
      <c r="C22" s="557"/>
      <c r="D22" s="557"/>
      <c r="E22" s="558"/>
      <c r="F22" s="559">
        <f t="shared" si="0"/>
        <v>0</v>
      </c>
      <c r="G22" s="551"/>
    </row>
    <row r="23" spans="1:7" ht="27" customHeight="1">
      <c r="A23" s="555">
        <v>33038</v>
      </c>
      <c r="B23" s="556" t="s">
        <v>463</v>
      </c>
      <c r="C23" s="557"/>
      <c r="D23" s="557"/>
      <c r="E23" s="558"/>
      <c r="F23" s="560">
        <f t="shared" si="0"/>
        <v>0</v>
      </c>
      <c r="G23" s="551"/>
    </row>
    <row r="24" spans="1:7" ht="21.95" customHeight="1">
      <c r="A24" s="555">
        <v>33122</v>
      </c>
      <c r="B24" s="556" t="s">
        <v>270</v>
      </c>
      <c r="C24" s="557"/>
      <c r="D24" s="557"/>
      <c r="E24" s="558"/>
      <c r="F24" s="560">
        <f t="shared" si="0"/>
        <v>0</v>
      </c>
      <c r="G24" s="551"/>
    </row>
    <row r="25" spans="1:7" ht="21.95" customHeight="1">
      <c r="A25" s="561">
        <v>33155</v>
      </c>
      <c r="B25" s="562" t="s">
        <v>311</v>
      </c>
      <c r="C25" s="560"/>
      <c r="D25" s="560"/>
      <c r="E25" s="563"/>
      <c r="F25" s="560">
        <f t="shared" si="0"/>
        <v>0</v>
      </c>
      <c r="G25" s="551"/>
    </row>
    <row r="26" spans="1:7" ht="21.95" customHeight="1">
      <c r="A26" s="561">
        <v>33160</v>
      </c>
      <c r="B26" s="562" t="s">
        <v>271</v>
      </c>
      <c r="C26" s="560"/>
      <c r="D26" s="560"/>
      <c r="E26" s="563"/>
      <c r="F26" s="557">
        <f t="shared" si="0"/>
        <v>0</v>
      </c>
      <c r="G26" s="551"/>
    </row>
    <row r="27" spans="1:7" ht="21.95" customHeight="1">
      <c r="A27" s="555">
        <v>33163</v>
      </c>
      <c r="B27" s="556" t="s">
        <v>272</v>
      </c>
      <c r="C27" s="557"/>
      <c r="D27" s="557"/>
      <c r="E27" s="558"/>
      <c r="F27" s="557">
        <f t="shared" si="0"/>
        <v>0</v>
      </c>
      <c r="G27" s="551"/>
    </row>
    <row r="28" spans="1:7" ht="21.95" customHeight="1">
      <c r="A28" s="555">
        <v>33166</v>
      </c>
      <c r="B28" s="556" t="s">
        <v>273</v>
      </c>
      <c r="C28" s="557"/>
      <c r="D28" s="557"/>
      <c r="E28" s="558"/>
      <c r="F28" s="557">
        <f t="shared" si="0"/>
        <v>0</v>
      </c>
      <c r="G28" s="551"/>
    </row>
    <row r="29" spans="1:7" ht="21.95" customHeight="1">
      <c r="A29" s="561">
        <v>33215</v>
      </c>
      <c r="B29" s="556" t="s">
        <v>310</v>
      </c>
      <c r="C29" s="557"/>
      <c r="D29" s="557"/>
      <c r="E29" s="558"/>
      <c r="F29" s="557">
        <f t="shared" si="0"/>
        <v>0</v>
      </c>
      <c r="G29" s="564"/>
    </row>
    <row r="30" spans="1:7" ht="27" customHeight="1">
      <c r="A30" s="555">
        <v>33435</v>
      </c>
      <c r="B30" s="556" t="s">
        <v>464</v>
      </c>
      <c r="C30" s="557"/>
      <c r="D30" s="557"/>
      <c r="E30" s="558"/>
      <c r="F30" s="557">
        <f t="shared" si="0"/>
        <v>0</v>
      </c>
      <c r="G30" s="551"/>
    </row>
    <row r="31" spans="1:7" ht="18" customHeight="1">
      <c r="A31" s="555">
        <v>33457</v>
      </c>
      <c r="B31" s="556" t="s">
        <v>309</v>
      </c>
      <c r="C31" s="557"/>
      <c r="D31" s="557"/>
      <c r="E31" s="558"/>
      <c r="F31" s="557">
        <f t="shared" si="0"/>
        <v>0</v>
      </c>
      <c r="G31" s="551"/>
    </row>
    <row r="32" spans="1:7" ht="18" customHeight="1">
      <c r="A32" s="565"/>
      <c r="B32" s="556" t="s">
        <v>274</v>
      </c>
      <c r="C32" s="557"/>
      <c r="D32" s="557"/>
      <c r="E32" s="558"/>
      <c r="F32" s="557"/>
      <c r="G32" s="566"/>
    </row>
    <row r="33" spans="1:7" ht="18" customHeight="1" thickBot="1">
      <c r="A33" s="567"/>
      <c r="B33" s="549"/>
      <c r="C33" s="568"/>
      <c r="D33" s="568"/>
      <c r="E33" s="569"/>
      <c r="F33" s="557">
        <f t="shared" si="0"/>
        <v>0</v>
      </c>
      <c r="G33" s="551"/>
    </row>
    <row r="34" spans="1:7" ht="18" customHeight="1" thickBot="1">
      <c r="A34" s="570"/>
      <c r="B34" s="571" t="s">
        <v>275</v>
      </c>
      <c r="C34" s="544">
        <f>SUM(C36:C37)</f>
        <v>0</v>
      </c>
      <c r="D34" s="544">
        <f>SUM(D36:D37)</f>
        <v>0</v>
      </c>
      <c r="E34" s="544">
        <f>SUM(E36:E37)</f>
        <v>0</v>
      </c>
      <c r="F34" s="544">
        <f>C34-D34-E34</f>
        <v>0</v>
      </c>
      <c r="G34" s="551"/>
    </row>
    <row r="35" spans="1:7" ht="18" customHeight="1">
      <c r="A35" s="567"/>
      <c r="B35" s="546" t="s">
        <v>269</v>
      </c>
      <c r="C35" s="550"/>
      <c r="D35" s="550"/>
      <c r="E35" s="550"/>
      <c r="F35" s="550"/>
      <c r="G35" s="551"/>
    </row>
    <row r="36" spans="1:7" ht="18" customHeight="1">
      <c r="A36" s="572"/>
      <c r="B36" s="573" t="s">
        <v>274</v>
      </c>
      <c r="C36" s="550"/>
      <c r="D36" s="550"/>
      <c r="E36" s="550"/>
      <c r="F36" s="550">
        <f>C36-D36-E36</f>
        <v>0</v>
      </c>
      <c r="G36" s="551"/>
    </row>
    <row r="37" spans="1:7" ht="18" customHeight="1" thickBot="1">
      <c r="A37" s="574"/>
      <c r="B37" s="575"/>
      <c r="C37" s="576"/>
      <c r="D37" s="576"/>
      <c r="E37" s="576"/>
      <c r="F37" s="576">
        <f>C37-D37-E37</f>
        <v>0</v>
      </c>
      <c r="G37" s="551"/>
    </row>
    <row r="38" spans="1:7" ht="18" customHeight="1" thickBot="1">
      <c r="A38" s="538"/>
      <c r="B38" s="577" t="s">
        <v>276</v>
      </c>
      <c r="C38" s="544">
        <f>C10+C34</f>
        <v>14518900</v>
      </c>
      <c r="D38" s="544">
        <f>D10+D34</f>
        <v>0</v>
      </c>
      <c r="E38" s="544">
        <f>E10+E34</f>
        <v>14518900</v>
      </c>
      <c r="F38" s="544">
        <f>C38-D38-E38</f>
        <v>0</v>
      </c>
      <c r="G38" s="551"/>
    </row>
    <row r="39" spans="1:7">
      <c r="A39" s="578"/>
      <c r="B39" s="579"/>
      <c r="C39" s="542"/>
      <c r="D39" s="542"/>
      <c r="E39" s="542"/>
      <c r="F39" s="542"/>
      <c r="G39" s="542"/>
    </row>
    <row r="40" spans="1:7" ht="12.75" customHeight="1">
      <c r="A40" s="580" t="s">
        <v>59</v>
      </c>
      <c r="B40" s="580"/>
      <c r="C40" s="580"/>
      <c r="D40" s="580"/>
      <c r="E40" s="580"/>
      <c r="F40" s="580"/>
      <c r="G40" s="580"/>
    </row>
    <row r="41" spans="1:7">
      <c r="A41" s="746" t="s">
        <v>465</v>
      </c>
      <c r="B41" s="746"/>
      <c r="C41" s="746"/>
      <c r="D41" s="746"/>
      <c r="E41" s="746"/>
      <c r="F41" s="746"/>
      <c r="G41" s="581"/>
    </row>
    <row r="42" spans="1:7">
      <c r="A42" s="746" t="s">
        <v>466</v>
      </c>
      <c r="B42" s="746"/>
      <c r="C42" s="746"/>
      <c r="D42" s="746"/>
      <c r="E42" s="746"/>
      <c r="F42" s="746"/>
      <c r="G42" s="581"/>
    </row>
    <row r="43" spans="1:7" ht="10.5" customHeight="1">
      <c r="A43" s="746" t="s">
        <v>467</v>
      </c>
      <c r="B43" s="746"/>
      <c r="C43" s="746"/>
      <c r="D43" s="746"/>
      <c r="E43" s="746"/>
      <c r="F43" s="746"/>
      <c r="G43" s="581"/>
    </row>
    <row r="44" spans="1:7">
      <c r="A44" s="580" t="s">
        <v>468</v>
      </c>
      <c r="B44" s="580"/>
      <c r="C44" s="580"/>
      <c r="D44" s="580"/>
      <c r="E44" s="580"/>
      <c r="F44" s="580"/>
    </row>
    <row r="45" spans="1:7">
      <c r="A45" s="580" t="s">
        <v>277</v>
      </c>
      <c r="B45" s="580"/>
      <c r="C45" s="580"/>
      <c r="D45" s="580"/>
      <c r="E45" s="580"/>
      <c r="F45" s="580"/>
    </row>
    <row r="46" spans="1:7">
      <c r="A46" s="582"/>
      <c r="B46" s="582"/>
    </row>
    <row r="47" spans="1:7">
      <c r="A47" s="524" t="s">
        <v>484</v>
      </c>
      <c r="E47" s="524" t="s">
        <v>487</v>
      </c>
    </row>
    <row r="48" spans="1:7">
      <c r="A48" s="524" t="s">
        <v>502</v>
      </c>
      <c r="E48" s="524" t="s">
        <v>485</v>
      </c>
    </row>
    <row r="49" spans="1:1">
      <c r="A49" s="524" t="s">
        <v>486</v>
      </c>
    </row>
  </sheetData>
  <mergeCells count="7">
    <mergeCell ref="A43:F43"/>
    <mergeCell ref="A4:F4"/>
    <mergeCell ref="A5:F5"/>
    <mergeCell ref="A6:F6"/>
    <mergeCell ref="A11:A17"/>
    <mergeCell ref="A41:F41"/>
    <mergeCell ref="A42:F42"/>
  </mergeCells>
  <printOptions horizontalCentered="1" verticalCentered="1"/>
  <pageMargins left="0.39370078740157483" right="0" top="0.25" bottom="0.37" header="0" footer="0"/>
  <pageSetup paperSize="9" scale="7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I25" sqref="I25"/>
    </sheetView>
  </sheetViews>
  <sheetFormatPr defaultRowHeight="12.75"/>
  <cols>
    <col min="1" max="1" width="26.5703125" customWidth="1"/>
    <col min="2" max="2" width="14.140625" customWidth="1"/>
    <col min="3" max="3" width="14.85546875" customWidth="1"/>
    <col min="4" max="4" width="13.28515625" customWidth="1"/>
  </cols>
  <sheetData>
    <row r="1" spans="1:6">
      <c r="E1" s="470" t="s">
        <v>478</v>
      </c>
    </row>
    <row r="2" spans="1:6">
      <c r="E2" s="470"/>
    </row>
    <row r="3" spans="1:6" ht="21" customHeight="1">
      <c r="A3" s="471" t="s">
        <v>423</v>
      </c>
    </row>
    <row r="5" spans="1:6">
      <c r="A5" s="731" t="s">
        <v>483</v>
      </c>
      <c r="B5" s="731"/>
      <c r="C5" s="731"/>
      <c r="D5" s="731"/>
      <c r="E5" s="731"/>
      <c r="F5" s="731"/>
    </row>
    <row r="7" spans="1:6" ht="13.5" thickBot="1">
      <c r="A7" s="472"/>
      <c r="B7" s="469"/>
      <c r="C7" s="469"/>
      <c r="D7" s="338" t="s">
        <v>425</v>
      </c>
    </row>
    <row r="8" spans="1:6" ht="21" customHeight="1">
      <c r="A8" s="753" t="s">
        <v>396</v>
      </c>
      <c r="B8" s="589" t="s">
        <v>390</v>
      </c>
      <c r="C8" s="590" t="s">
        <v>391</v>
      </c>
      <c r="D8" s="755" t="s">
        <v>392</v>
      </c>
    </row>
    <row r="9" spans="1:6" ht="18" customHeight="1" thickBot="1">
      <c r="A9" s="754"/>
      <c r="B9" s="593" t="s">
        <v>424</v>
      </c>
      <c r="C9" s="594" t="s">
        <v>424</v>
      </c>
      <c r="D9" s="756"/>
    </row>
    <row r="10" spans="1:6" ht="18.75" customHeight="1">
      <c r="A10" s="592" t="s">
        <v>393</v>
      </c>
      <c r="B10" s="660">
        <v>3624300</v>
      </c>
      <c r="C10" s="661">
        <v>3587695</v>
      </c>
      <c r="D10" s="662">
        <f>B10-C10</f>
        <v>36605</v>
      </c>
    </row>
    <row r="11" spans="1:6" ht="18.75" customHeight="1">
      <c r="A11" s="591" t="s">
        <v>394</v>
      </c>
      <c r="B11" s="663">
        <v>105500</v>
      </c>
      <c r="C11" s="664">
        <v>106077.43</v>
      </c>
      <c r="D11" s="665">
        <f>B11-C11</f>
        <v>-577.42999999999302</v>
      </c>
    </row>
    <row r="12" spans="1:6" ht="18.75" customHeight="1" thickBot="1">
      <c r="A12" s="595" t="s">
        <v>395</v>
      </c>
      <c r="B12" s="666">
        <v>129400</v>
      </c>
      <c r="C12" s="667">
        <v>165427.57</v>
      </c>
      <c r="D12" s="668">
        <f>B12-C12</f>
        <v>-36027.570000000007</v>
      </c>
    </row>
    <row r="13" spans="1:6" ht="18.75" customHeight="1" thickBot="1">
      <c r="A13" s="596" t="s">
        <v>130</v>
      </c>
      <c r="B13" s="669">
        <f>SUM(B10:B12)</f>
        <v>3859200</v>
      </c>
      <c r="C13" s="669">
        <f>SUM(C10:C12)</f>
        <v>3859200</v>
      </c>
      <c r="D13" s="670">
        <f>SUM(D10:D12)</f>
        <v>0</v>
      </c>
    </row>
    <row r="14" spans="1:6" ht="15.75">
      <c r="A14" s="468"/>
    </row>
    <row r="21" spans="1:4">
      <c r="A21" s="108" t="s">
        <v>499</v>
      </c>
      <c r="B21" s="111"/>
      <c r="D21" t="s">
        <v>498</v>
      </c>
    </row>
    <row r="23" spans="1:4">
      <c r="A23" t="s">
        <v>489</v>
      </c>
    </row>
  </sheetData>
  <mergeCells count="3">
    <mergeCell ref="A8:A9"/>
    <mergeCell ref="D8:D9"/>
    <mergeCell ref="A5:F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"/>
  <sheetViews>
    <sheetView zoomScaleNormal="100" workbookViewId="0">
      <selection activeCell="A26" sqref="A26"/>
    </sheetView>
  </sheetViews>
  <sheetFormatPr defaultRowHeight="12.75"/>
  <cols>
    <col min="1" max="2" width="9.140625" customWidth="1"/>
    <col min="3" max="3" width="34.5703125" customWidth="1"/>
    <col min="4" max="4" width="5.7109375" customWidth="1"/>
    <col min="5" max="5" width="10.85546875" customWidth="1"/>
    <col min="6" max="6" width="7.7109375" customWidth="1"/>
    <col min="7" max="8" width="0" hidden="1" customWidth="1"/>
    <col min="9" max="9" width="9.140625" customWidth="1"/>
    <col min="10" max="10" width="5.42578125" customWidth="1"/>
    <col min="11" max="11" width="22.85546875" customWidth="1"/>
    <col min="12" max="12" width="7.140625" customWidth="1"/>
    <col min="13" max="13" width="8.7109375" customWidth="1"/>
    <col min="14" max="14" width="0" hidden="1" customWidth="1"/>
  </cols>
  <sheetData>
    <row r="1" spans="1:14">
      <c r="A1" s="510"/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847" t="s">
        <v>388</v>
      </c>
      <c r="N1" s="848"/>
    </row>
    <row r="2" spans="1:14" ht="15.75">
      <c r="A2" s="266" t="s">
        <v>398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</row>
    <row r="3" spans="1:14">
      <c r="A3" s="510"/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</row>
    <row r="4" spans="1:14">
      <c r="A4" s="731" t="s">
        <v>483</v>
      </c>
      <c r="B4" s="731"/>
      <c r="C4" s="731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</row>
    <row r="5" spans="1:14" ht="13.5" thickBot="1">
      <c r="A5" s="510"/>
      <c r="B5" s="510"/>
      <c r="C5" s="510"/>
      <c r="D5" s="510"/>
      <c r="E5" s="599" t="s">
        <v>217</v>
      </c>
      <c r="F5" s="510"/>
      <c r="G5" s="510"/>
      <c r="H5" s="510"/>
      <c r="I5" s="510"/>
      <c r="J5" s="510"/>
      <c r="K5" s="849" t="s">
        <v>426</v>
      </c>
      <c r="L5" s="850"/>
      <c r="M5" s="850"/>
      <c r="N5" s="510"/>
    </row>
    <row r="6" spans="1:14">
      <c r="A6" s="851" t="s">
        <v>224</v>
      </c>
      <c r="B6" s="852"/>
      <c r="C6" s="852"/>
      <c r="D6" s="855" t="s">
        <v>223</v>
      </c>
      <c r="E6" s="856"/>
      <c r="F6" s="510"/>
      <c r="G6" s="510"/>
      <c r="H6" s="510"/>
      <c r="I6" s="851" t="s">
        <v>225</v>
      </c>
      <c r="J6" s="852"/>
      <c r="K6" s="852"/>
      <c r="L6" s="855" t="s">
        <v>223</v>
      </c>
      <c r="M6" s="856"/>
      <c r="N6" s="510"/>
    </row>
    <row r="7" spans="1:14" ht="13.5" thickBot="1">
      <c r="A7" s="853"/>
      <c r="B7" s="854"/>
      <c r="C7" s="854"/>
      <c r="D7" s="740"/>
      <c r="E7" s="857"/>
      <c r="F7" s="510"/>
      <c r="G7" s="510"/>
      <c r="H7" s="510"/>
      <c r="I7" s="853"/>
      <c r="J7" s="854"/>
      <c r="K7" s="854"/>
      <c r="L7" s="740"/>
      <c r="M7" s="857"/>
      <c r="N7" s="510"/>
    </row>
    <row r="8" spans="1:14" ht="13.5" thickBot="1">
      <c r="A8" s="764" t="s">
        <v>445</v>
      </c>
      <c r="B8" s="765"/>
      <c r="C8" s="766"/>
      <c r="D8" s="782">
        <v>83443.62</v>
      </c>
      <c r="E8" s="783"/>
      <c r="F8" s="510"/>
      <c r="G8" s="510"/>
      <c r="H8" s="510"/>
      <c r="I8" s="764" t="s">
        <v>445</v>
      </c>
      <c r="J8" s="790"/>
      <c r="K8" s="791"/>
      <c r="L8" s="782">
        <v>0</v>
      </c>
      <c r="M8" s="783"/>
      <c r="N8" s="510"/>
    </row>
    <row r="9" spans="1:14" ht="13.5" thickBot="1">
      <c r="A9" s="511" t="s">
        <v>451</v>
      </c>
      <c r="B9" s="512"/>
      <c r="C9" s="513"/>
      <c r="D9" s="842">
        <v>69872.38</v>
      </c>
      <c r="E9" s="843"/>
      <c r="F9" s="510"/>
      <c r="G9" s="510"/>
      <c r="H9" s="510"/>
      <c r="I9" s="844" t="s">
        <v>454</v>
      </c>
      <c r="J9" s="845"/>
      <c r="K9" s="846"/>
      <c r="L9" s="831">
        <v>4000</v>
      </c>
      <c r="M9" s="808"/>
      <c r="N9" s="510"/>
    </row>
    <row r="10" spans="1:14" ht="13.5" thickBot="1">
      <c r="A10" s="832" t="s">
        <v>452</v>
      </c>
      <c r="B10" s="833"/>
      <c r="C10" s="834"/>
      <c r="D10" s="835">
        <v>0</v>
      </c>
      <c r="E10" s="836"/>
      <c r="F10" s="510"/>
      <c r="G10" s="510"/>
      <c r="H10" s="510"/>
      <c r="I10" s="837" t="s">
        <v>308</v>
      </c>
      <c r="J10" s="838"/>
      <c r="K10" s="839"/>
      <c r="L10" s="840">
        <f>SUM(L9)</f>
        <v>4000</v>
      </c>
      <c r="M10" s="841"/>
      <c r="N10" s="510"/>
    </row>
    <row r="11" spans="1:14" ht="42" customHeight="1" thickBot="1">
      <c r="A11" s="812" t="s">
        <v>469</v>
      </c>
      <c r="B11" s="813"/>
      <c r="C11" s="814"/>
      <c r="D11" s="821">
        <v>284749</v>
      </c>
      <c r="E11" s="822"/>
      <c r="F11" s="510"/>
      <c r="G11" s="510"/>
      <c r="H11" s="510"/>
      <c r="I11" s="827" t="s">
        <v>302</v>
      </c>
      <c r="J11" s="828"/>
      <c r="K11" s="829"/>
      <c r="L11" s="830">
        <v>0</v>
      </c>
      <c r="M11" s="770"/>
      <c r="N11" s="510"/>
    </row>
    <row r="12" spans="1:14" ht="13.5" thickBot="1">
      <c r="A12" s="810" t="s">
        <v>308</v>
      </c>
      <c r="B12" s="765"/>
      <c r="C12" s="765"/>
      <c r="D12" s="767">
        <f>SUM(D9+D10+D11)</f>
        <v>354621.38</v>
      </c>
      <c r="E12" s="768"/>
      <c r="F12" s="510"/>
      <c r="G12" s="510"/>
      <c r="H12" s="510"/>
      <c r="I12" s="514" t="s">
        <v>470</v>
      </c>
      <c r="J12" s="515"/>
      <c r="K12" s="515"/>
      <c r="L12" s="811">
        <v>4000</v>
      </c>
      <c r="M12" s="811"/>
      <c r="N12" s="510"/>
    </row>
    <row r="13" spans="1:14" ht="15.6" customHeight="1" thickBot="1">
      <c r="A13" s="804" t="s">
        <v>455</v>
      </c>
      <c r="B13" s="805"/>
      <c r="C13" s="806"/>
      <c r="D13" s="807">
        <v>0</v>
      </c>
      <c r="E13" s="808"/>
      <c r="F13" s="510"/>
      <c r="G13" s="510"/>
      <c r="H13" s="510"/>
      <c r="I13" s="516" t="s">
        <v>307</v>
      </c>
      <c r="J13" s="517"/>
      <c r="K13" s="517"/>
      <c r="L13" s="820">
        <f>SUM(L11:M12)</f>
        <v>4000</v>
      </c>
      <c r="M13" s="820"/>
      <c r="N13" s="510"/>
    </row>
    <row r="14" spans="1:14" ht="26.45" customHeight="1" thickBot="1">
      <c r="A14" s="809" t="s">
        <v>471</v>
      </c>
      <c r="B14" s="793"/>
      <c r="C14" s="794"/>
      <c r="D14" s="802">
        <v>151916</v>
      </c>
      <c r="E14" s="803"/>
      <c r="F14" s="510"/>
      <c r="G14" s="510"/>
      <c r="H14" s="510"/>
      <c r="I14" s="823" t="s">
        <v>446</v>
      </c>
      <c r="J14" s="824"/>
      <c r="K14" s="825"/>
      <c r="L14" s="780">
        <f>SUM(L8+L10-L13)</f>
        <v>0</v>
      </c>
      <c r="M14" s="826"/>
      <c r="N14" s="510"/>
    </row>
    <row r="15" spans="1:14">
      <c r="A15" s="815" t="s">
        <v>456</v>
      </c>
      <c r="B15" s="816"/>
      <c r="C15" s="817"/>
      <c r="D15" s="818">
        <v>0</v>
      </c>
      <c r="E15" s="819"/>
      <c r="F15" s="510"/>
      <c r="G15" s="510"/>
      <c r="H15" s="510"/>
      <c r="I15" s="518"/>
      <c r="J15" s="518"/>
      <c r="K15" s="518"/>
      <c r="L15" s="509"/>
      <c r="N15" s="510"/>
    </row>
    <row r="16" spans="1:14" ht="25.15" customHeight="1" thickBot="1">
      <c r="A16" s="792" t="s">
        <v>457</v>
      </c>
      <c r="B16" s="800"/>
      <c r="C16" s="801"/>
      <c r="D16" s="802">
        <v>0</v>
      </c>
      <c r="E16" s="803"/>
      <c r="F16" s="510"/>
      <c r="G16" s="510"/>
      <c r="H16" s="510"/>
      <c r="I16" s="12"/>
      <c r="J16" s="523"/>
      <c r="K16" s="523"/>
      <c r="L16" s="12"/>
      <c r="M16" s="475" t="s">
        <v>217</v>
      </c>
      <c r="N16" s="510"/>
    </row>
    <row r="17" spans="1:14" ht="26.25" customHeight="1" thickBot="1">
      <c r="A17" s="792" t="s">
        <v>453</v>
      </c>
      <c r="B17" s="793"/>
      <c r="C17" s="794"/>
      <c r="D17" s="795">
        <v>0</v>
      </c>
      <c r="E17" s="796"/>
      <c r="F17" s="510"/>
      <c r="G17" s="510"/>
      <c r="H17" s="510"/>
      <c r="I17" s="777" t="s">
        <v>208</v>
      </c>
      <c r="J17" s="778"/>
      <c r="K17" s="779"/>
      <c r="L17" s="757" t="s">
        <v>223</v>
      </c>
      <c r="M17" s="758"/>
      <c r="N17" s="510"/>
    </row>
    <row r="18" spans="1:14" ht="40.15" customHeight="1" thickBot="1">
      <c r="A18" s="797" t="s">
        <v>472</v>
      </c>
      <c r="B18" s="798"/>
      <c r="C18" s="799"/>
      <c r="D18" s="795">
        <v>0</v>
      </c>
      <c r="E18" s="796"/>
      <c r="F18" s="510"/>
      <c r="G18" s="510"/>
      <c r="H18" s="510"/>
      <c r="I18" s="774" t="s">
        <v>445</v>
      </c>
      <c r="J18" s="775"/>
      <c r="K18" s="776"/>
      <c r="L18" s="769">
        <v>279227.19</v>
      </c>
      <c r="M18" s="770"/>
      <c r="N18" s="510"/>
    </row>
    <row r="19" spans="1:14" ht="13.5" thickBot="1">
      <c r="A19" s="771" t="s">
        <v>458</v>
      </c>
      <c r="B19" s="772"/>
      <c r="C19" s="773"/>
      <c r="D19" s="785">
        <v>1400</v>
      </c>
      <c r="E19" s="786"/>
      <c r="F19" s="510"/>
      <c r="G19" s="510"/>
      <c r="H19" s="510"/>
      <c r="I19" s="787" t="s">
        <v>473</v>
      </c>
      <c r="J19" s="788"/>
      <c r="K19" s="789"/>
      <c r="L19" s="782">
        <v>107206.66</v>
      </c>
      <c r="M19" s="783"/>
      <c r="N19" s="510"/>
    </row>
    <row r="20" spans="1:14" ht="13.5" thickBot="1">
      <c r="A20" s="759" t="s">
        <v>307</v>
      </c>
      <c r="B20" s="760"/>
      <c r="C20" s="761"/>
      <c r="D20" s="762">
        <f>SUM(D13+D14+D15+D16+D17+D18+D19)</f>
        <v>153316</v>
      </c>
      <c r="E20" s="763"/>
      <c r="F20" s="510"/>
      <c r="G20" s="510"/>
      <c r="H20" s="510"/>
      <c r="I20" s="764" t="s">
        <v>308</v>
      </c>
      <c r="J20" s="765"/>
      <c r="K20" s="766"/>
      <c r="L20" s="767">
        <f>SUM(L18:M19)</f>
        <v>386433.85</v>
      </c>
      <c r="M20" s="768"/>
      <c r="N20" s="510"/>
    </row>
    <row r="21" spans="1:14" ht="13.5" thickBot="1">
      <c r="A21" s="764" t="s">
        <v>446</v>
      </c>
      <c r="B21" s="790"/>
      <c r="C21" s="791"/>
      <c r="D21" s="767">
        <f>SUM(D8+D12-D20)</f>
        <v>284749</v>
      </c>
      <c r="E21" s="768"/>
      <c r="F21" s="510"/>
      <c r="G21" s="510"/>
      <c r="H21" s="510"/>
      <c r="I21" s="519" t="s">
        <v>474</v>
      </c>
      <c r="J21" s="520"/>
      <c r="K21" s="521"/>
      <c r="L21" s="782">
        <v>159097</v>
      </c>
      <c r="M21" s="783"/>
      <c r="N21" s="510"/>
    </row>
    <row r="22" spans="1:14" ht="13.5" thickBot="1">
      <c r="A22" s="510"/>
      <c r="B22" s="510"/>
      <c r="C22" s="510"/>
      <c r="D22" s="510"/>
      <c r="E22" s="510"/>
      <c r="F22" s="510"/>
      <c r="G22" s="510"/>
      <c r="H22" s="510"/>
      <c r="I22" s="764" t="s">
        <v>307</v>
      </c>
      <c r="J22" s="765"/>
      <c r="K22" s="766"/>
      <c r="L22" s="767">
        <f>SUM(L21)</f>
        <v>159097</v>
      </c>
      <c r="M22" s="768"/>
      <c r="N22" s="510"/>
    </row>
    <row r="23" spans="1:14" ht="13.5" thickBot="1">
      <c r="A23" s="510"/>
      <c r="B23" s="510"/>
      <c r="C23" s="510"/>
      <c r="D23" s="510"/>
      <c r="E23" s="510"/>
      <c r="F23" s="510"/>
      <c r="G23" s="510"/>
      <c r="H23" s="510"/>
      <c r="I23" s="522" t="s">
        <v>475</v>
      </c>
      <c r="J23" s="515"/>
      <c r="K23" s="515"/>
      <c r="L23" s="780">
        <f>L20-L22</f>
        <v>227336.84999999998</v>
      </c>
      <c r="M23" s="781"/>
      <c r="N23" s="510"/>
    </row>
    <row r="24" spans="1:14">
      <c r="A24" s="518"/>
      <c r="B24" s="518"/>
      <c r="C24" s="518"/>
      <c r="D24" s="518"/>
      <c r="E24" s="508"/>
      <c r="F24" s="510"/>
      <c r="G24" s="510"/>
      <c r="H24" s="510"/>
      <c r="I24" s="508"/>
      <c r="J24" s="518"/>
      <c r="K24" s="518"/>
      <c r="L24" s="784"/>
      <c r="M24" s="703"/>
      <c r="N24" s="510"/>
    </row>
    <row r="25" spans="1:14">
      <c r="A25" s="671" t="s">
        <v>503</v>
      </c>
      <c r="B25" s="510"/>
      <c r="C25" s="510"/>
      <c r="D25" s="510"/>
      <c r="E25" s="510"/>
      <c r="F25" s="510"/>
      <c r="G25" s="510"/>
      <c r="H25" s="510"/>
      <c r="I25" s="510"/>
      <c r="J25" s="510"/>
      <c r="K25" s="510"/>
      <c r="L25" s="784"/>
      <c r="M25" s="703"/>
      <c r="N25" s="510"/>
    </row>
  </sheetData>
  <mergeCells count="60">
    <mergeCell ref="M1:N1"/>
    <mergeCell ref="A4:C4"/>
    <mergeCell ref="K5:M5"/>
    <mergeCell ref="A6:C7"/>
    <mergeCell ref="D6:E7"/>
    <mergeCell ref="I6:K7"/>
    <mergeCell ref="L6:M7"/>
    <mergeCell ref="L9:M9"/>
    <mergeCell ref="L8:M8"/>
    <mergeCell ref="A10:C10"/>
    <mergeCell ref="D10:E10"/>
    <mergeCell ref="I10:K10"/>
    <mergeCell ref="L10:M10"/>
    <mergeCell ref="D9:E9"/>
    <mergeCell ref="A8:C8"/>
    <mergeCell ref="D8:E8"/>
    <mergeCell ref="I8:K8"/>
    <mergeCell ref="I9:K9"/>
    <mergeCell ref="A12:C12"/>
    <mergeCell ref="D12:E12"/>
    <mergeCell ref="L12:M12"/>
    <mergeCell ref="A11:C11"/>
    <mergeCell ref="A15:C15"/>
    <mergeCell ref="D15:E15"/>
    <mergeCell ref="L13:M13"/>
    <mergeCell ref="D11:E11"/>
    <mergeCell ref="I14:K14"/>
    <mergeCell ref="L14:M14"/>
    <mergeCell ref="I11:K11"/>
    <mergeCell ref="L11:M11"/>
    <mergeCell ref="A16:C16"/>
    <mergeCell ref="D16:E16"/>
    <mergeCell ref="A13:C13"/>
    <mergeCell ref="D13:E13"/>
    <mergeCell ref="A14:C14"/>
    <mergeCell ref="D14:E14"/>
    <mergeCell ref="A21:C21"/>
    <mergeCell ref="A17:C17"/>
    <mergeCell ref="D17:E17"/>
    <mergeCell ref="A18:C18"/>
    <mergeCell ref="D18:E18"/>
    <mergeCell ref="L23:M23"/>
    <mergeCell ref="L19:M19"/>
    <mergeCell ref="D21:E21"/>
    <mergeCell ref="L24:M24"/>
    <mergeCell ref="L25:M25"/>
    <mergeCell ref="L21:M21"/>
    <mergeCell ref="D19:E19"/>
    <mergeCell ref="I19:K19"/>
    <mergeCell ref="I22:K22"/>
    <mergeCell ref="L22:M22"/>
    <mergeCell ref="L17:M17"/>
    <mergeCell ref="A20:C20"/>
    <mergeCell ref="D20:E20"/>
    <mergeCell ref="I20:K20"/>
    <mergeCell ref="L20:M20"/>
    <mergeCell ref="L18:M18"/>
    <mergeCell ref="A19:C19"/>
    <mergeCell ref="I18:K18"/>
    <mergeCell ref="I17:K1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1"/>
  <sheetViews>
    <sheetView tabSelected="1" zoomScaleNormal="100" workbookViewId="0">
      <selection activeCell="D14" sqref="D14"/>
    </sheetView>
  </sheetViews>
  <sheetFormatPr defaultRowHeight="12.75"/>
  <cols>
    <col min="1" max="1" width="15.5703125" customWidth="1"/>
    <col min="2" max="2" width="6.7109375" customWidth="1"/>
    <col min="3" max="3" width="14.42578125" customWidth="1"/>
    <col min="4" max="4" width="15.5703125" customWidth="1"/>
    <col min="5" max="5" width="28.28515625" customWidth="1"/>
    <col min="6" max="6" width="32.140625" customWidth="1"/>
    <col min="7" max="7" width="19.85546875" customWidth="1"/>
    <col min="8" max="8" width="15.5703125" customWidth="1"/>
    <col min="9" max="9" width="15.42578125" customWidth="1"/>
  </cols>
  <sheetData>
    <row r="1" spans="1:14">
      <c r="F1" s="3" t="s">
        <v>354</v>
      </c>
    </row>
    <row r="2" spans="1:14" ht="15.75">
      <c r="A2" s="858" t="s">
        <v>397</v>
      </c>
      <c r="B2" s="859"/>
      <c r="C2" s="859"/>
      <c r="D2" s="859"/>
      <c r="E2" s="859"/>
      <c r="F2" s="859"/>
      <c r="G2" s="859"/>
      <c r="H2" s="2"/>
    </row>
    <row r="3" spans="1:14" ht="15.75">
      <c r="A3" s="461"/>
      <c r="B3" s="462"/>
      <c r="C3" s="462"/>
      <c r="D3" s="462"/>
      <c r="E3" s="462"/>
      <c r="F3" s="462"/>
      <c r="G3" s="462"/>
      <c r="H3" s="2"/>
    </row>
    <row r="4" spans="1:14">
      <c r="A4" s="731" t="s">
        <v>483</v>
      </c>
      <c r="B4" s="731"/>
      <c r="C4" s="731"/>
      <c r="D4" s="731"/>
      <c r="E4" s="731"/>
      <c r="F4" s="731"/>
      <c r="G4" s="510"/>
      <c r="H4" s="510"/>
      <c r="I4" s="510"/>
      <c r="J4" s="510"/>
      <c r="K4" s="510"/>
      <c r="L4" s="510"/>
      <c r="M4" s="510"/>
      <c r="N4" s="510"/>
    </row>
    <row r="5" spans="1:14" ht="13.5" thickBot="1">
      <c r="A5" s="162"/>
      <c r="B5" s="239"/>
      <c r="C5" s="237"/>
      <c r="D5" s="237"/>
      <c r="E5" s="2"/>
      <c r="F5" s="597" t="s">
        <v>415</v>
      </c>
      <c r="G5" s="476"/>
      <c r="H5" s="237"/>
      <c r="I5" s="5"/>
    </row>
    <row r="6" spans="1:14" ht="16.5" thickBot="1">
      <c r="A6" s="293"/>
      <c r="B6" s="295"/>
      <c r="C6" s="860" t="s">
        <v>427</v>
      </c>
      <c r="D6" s="860" t="s">
        <v>428</v>
      </c>
      <c r="E6" s="862" t="s">
        <v>429</v>
      </c>
      <c r="F6" s="863"/>
      <c r="G6" s="598"/>
      <c r="H6" s="240"/>
      <c r="I6" s="241"/>
    </row>
    <row r="7" spans="1:14" ht="36.75" thickBot="1">
      <c r="A7" s="294" t="s">
        <v>204</v>
      </c>
      <c r="B7" s="296" t="s">
        <v>5</v>
      </c>
      <c r="C7" s="861"/>
      <c r="D7" s="861"/>
      <c r="E7" s="437" t="s">
        <v>205</v>
      </c>
      <c r="F7" s="242" t="s">
        <v>206</v>
      </c>
      <c r="G7" s="22"/>
      <c r="H7" s="22"/>
      <c r="I7" s="22"/>
    </row>
    <row r="8" spans="1:14" ht="13.5" thickBot="1">
      <c r="A8" s="152"/>
      <c r="B8" s="137"/>
      <c r="C8" s="243">
        <v>1</v>
      </c>
      <c r="D8" s="436">
        <v>2</v>
      </c>
      <c r="E8" s="243">
        <v>241</v>
      </c>
      <c r="F8" s="243">
        <v>243</v>
      </c>
      <c r="G8" s="14"/>
      <c r="H8" s="244"/>
    </row>
    <row r="9" spans="1:14">
      <c r="A9" s="441" t="s">
        <v>207</v>
      </c>
      <c r="B9" s="445">
        <v>411</v>
      </c>
      <c r="C9" s="604">
        <v>0</v>
      </c>
      <c r="D9" s="604">
        <v>0</v>
      </c>
      <c r="E9" s="604">
        <v>0</v>
      </c>
      <c r="F9" s="604">
        <v>0</v>
      </c>
      <c r="G9" s="198"/>
      <c r="H9" s="198"/>
    </row>
    <row r="10" spans="1:14">
      <c r="A10" s="442" t="s">
        <v>208</v>
      </c>
      <c r="B10" s="446">
        <v>412</v>
      </c>
      <c r="C10" s="605">
        <v>279227.19</v>
      </c>
      <c r="D10" s="605">
        <v>227336.85</v>
      </c>
      <c r="E10" s="605">
        <v>0</v>
      </c>
      <c r="F10" s="605">
        <v>218990.14</v>
      </c>
      <c r="G10" s="198"/>
      <c r="H10" s="198"/>
    </row>
    <row r="11" spans="1:14">
      <c r="A11" s="442" t="s">
        <v>209</v>
      </c>
      <c r="B11" s="446">
        <v>413</v>
      </c>
      <c r="C11" s="605">
        <v>83443.62</v>
      </c>
      <c r="D11" s="605">
        <v>0</v>
      </c>
      <c r="E11" s="605">
        <v>0</v>
      </c>
      <c r="F11" s="605">
        <v>0</v>
      </c>
      <c r="G11" s="198"/>
      <c r="H11" s="198"/>
    </row>
    <row r="12" spans="1:14">
      <c r="A12" s="442" t="s">
        <v>209</v>
      </c>
      <c r="B12" s="447">
        <v>414</v>
      </c>
      <c r="C12" s="606">
        <v>0</v>
      </c>
      <c r="D12" s="606">
        <v>284749</v>
      </c>
      <c r="E12" s="605">
        <v>284749</v>
      </c>
      <c r="F12" s="607">
        <v>0</v>
      </c>
      <c r="G12" s="198"/>
      <c r="H12" s="198"/>
    </row>
    <row r="13" spans="1:14" ht="13.5" thickBot="1">
      <c r="A13" s="443" t="s">
        <v>303</v>
      </c>
      <c r="B13" s="448">
        <v>416</v>
      </c>
      <c r="C13" s="608">
        <v>174132</v>
      </c>
      <c r="D13" s="608">
        <v>266110</v>
      </c>
      <c r="E13" s="608">
        <v>266110</v>
      </c>
      <c r="F13" s="608">
        <v>0</v>
      </c>
      <c r="G13" s="198"/>
      <c r="H13" s="198"/>
    </row>
    <row r="14" spans="1:14" ht="24" customHeight="1" thickBot="1">
      <c r="A14" s="439" t="s">
        <v>130</v>
      </c>
      <c r="B14" s="137"/>
      <c r="C14" s="609">
        <f>SUM(C9:C13)</f>
        <v>536802.81000000006</v>
      </c>
      <c r="D14" s="609">
        <f>SUM(D9:D13)</f>
        <v>778195.85</v>
      </c>
      <c r="E14" s="609">
        <f>SUM(E9:E13)</f>
        <v>550859</v>
      </c>
      <c r="F14" s="609">
        <f>SUM(F9:F13)</f>
        <v>218990.14</v>
      </c>
      <c r="G14" s="245"/>
      <c r="H14" s="245"/>
    </row>
    <row r="16" spans="1:14">
      <c r="A16" s="246" t="s">
        <v>210</v>
      </c>
      <c r="B16" s="30"/>
      <c r="C16" s="30"/>
      <c r="D16" s="30"/>
      <c r="E16" s="30"/>
      <c r="F16" s="12"/>
      <c r="G16" s="237"/>
      <c r="H16" s="247"/>
      <c r="I16" s="237"/>
    </row>
    <row r="17" spans="1:14" ht="15.75">
      <c r="A17" s="248"/>
      <c r="B17" s="249"/>
      <c r="C17" s="248"/>
      <c r="D17" s="248"/>
      <c r="E17" s="12"/>
      <c r="F17" s="240"/>
      <c r="G17" s="250"/>
      <c r="H17" s="251"/>
      <c r="I17" s="237"/>
    </row>
    <row r="18" spans="1:14" ht="15.75">
      <c r="A18" s="248"/>
      <c r="B18" s="249"/>
      <c r="C18" s="252"/>
      <c r="D18" s="252"/>
      <c r="E18" s="12"/>
      <c r="F18" s="240"/>
      <c r="G18" s="250"/>
      <c r="H18" s="251"/>
      <c r="I18" s="237"/>
    </row>
    <row r="19" spans="1:14">
      <c r="A19" s="671" t="s">
        <v>503</v>
      </c>
      <c r="B19" s="510"/>
      <c r="C19" s="510"/>
      <c r="D19" s="510"/>
      <c r="E19" s="510"/>
      <c r="F19" s="510"/>
      <c r="G19" s="510"/>
      <c r="H19" s="510"/>
      <c r="I19" s="510"/>
      <c r="J19" s="510"/>
      <c r="K19" s="510"/>
      <c r="L19" s="784"/>
      <c r="M19" s="703"/>
      <c r="N19" s="510"/>
    </row>
    <row r="20" spans="1:14">
      <c r="A20" s="22"/>
      <c r="B20" s="22"/>
      <c r="C20" s="22"/>
      <c r="D20" s="22"/>
      <c r="E20" s="22"/>
      <c r="F20" s="22"/>
      <c r="G20" s="22"/>
      <c r="H20" s="22"/>
      <c r="I20" s="237"/>
    </row>
    <row r="21" spans="1:14">
      <c r="A21" s="17"/>
      <c r="B21" s="17"/>
      <c r="C21" s="14"/>
      <c r="D21" s="14"/>
      <c r="E21" s="14"/>
      <c r="F21" s="14"/>
      <c r="G21" s="14"/>
      <c r="H21" s="14"/>
      <c r="I21" s="237"/>
    </row>
    <row r="22" spans="1:14">
      <c r="A22" s="17"/>
      <c r="B22" s="17"/>
      <c r="C22" s="198"/>
      <c r="D22" s="198"/>
      <c r="E22" s="12"/>
      <c r="F22" s="198"/>
      <c r="G22" s="198"/>
      <c r="H22" s="198"/>
      <c r="I22" s="237"/>
    </row>
    <row r="23" spans="1:14">
      <c r="A23" s="17"/>
      <c r="B23" s="17"/>
      <c r="C23" s="198"/>
      <c r="D23" s="198"/>
      <c r="E23" s="12"/>
      <c r="F23" s="198"/>
      <c r="G23" s="198"/>
      <c r="H23" s="198"/>
      <c r="I23" s="237"/>
    </row>
    <row r="24" spans="1:14">
      <c r="A24" s="17"/>
      <c r="B24" s="17"/>
      <c r="C24" s="198"/>
      <c r="D24" s="198"/>
      <c r="E24" s="12"/>
      <c r="F24" s="198"/>
      <c r="G24" s="198"/>
      <c r="H24" s="198"/>
      <c r="I24" s="237"/>
    </row>
    <row r="25" spans="1:14">
      <c r="A25" s="17"/>
      <c r="B25" s="17"/>
      <c r="C25" s="198"/>
      <c r="D25" s="198"/>
      <c r="E25" s="12"/>
      <c r="F25" s="198"/>
      <c r="G25" s="198"/>
      <c r="H25" s="198"/>
      <c r="I25" s="237"/>
    </row>
    <row r="26" spans="1:14">
      <c r="A26" s="17"/>
      <c r="B26" s="17"/>
      <c r="C26" s="198"/>
      <c r="D26" s="198"/>
      <c r="E26" s="198"/>
      <c r="F26" s="198"/>
      <c r="G26" s="198"/>
      <c r="H26" s="198"/>
      <c r="I26" s="237"/>
    </row>
    <row r="27" spans="1:14">
      <c r="A27" s="12"/>
      <c r="B27" s="12"/>
      <c r="C27" s="12"/>
      <c r="D27" s="12"/>
      <c r="E27" s="12"/>
      <c r="F27" s="12"/>
      <c r="H27" s="237"/>
      <c r="I27" s="237"/>
    </row>
    <row r="28" spans="1:14">
      <c r="A28" s="246"/>
      <c r="B28" s="30"/>
      <c r="C28" s="30"/>
      <c r="D28" s="30"/>
      <c r="E28" s="30"/>
      <c r="F28" s="12"/>
      <c r="G28" s="237"/>
      <c r="H28" s="237"/>
      <c r="I28" s="237"/>
    </row>
    <row r="29" spans="1:14">
      <c r="A29" s="4"/>
      <c r="B29" s="30"/>
      <c r="C29" s="30"/>
      <c r="D29" s="30"/>
      <c r="E29" s="30"/>
      <c r="F29" s="12"/>
      <c r="G29" s="237"/>
      <c r="H29" s="237"/>
      <c r="I29" s="237"/>
    </row>
    <row r="30" spans="1:14" ht="15.75">
      <c r="A30" s="2"/>
      <c r="B30" s="253"/>
      <c r="C30" s="2"/>
      <c r="D30" s="2"/>
      <c r="F30" s="237"/>
      <c r="G30" s="237"/>
      <c r="H30" s="237"/>
      <c r="I30" s="237"/>
    </row>
    <row r="31" spans="1:14">
      <c r="A31" s="254"/>
      <c r="B31" s="254"/>
      <c r="C31" s="254"/>
      <c r="E31" s="254"/>
      <c r="F31" s="254"/>
      <c r="H31" s="254"/>
      <c r="I31" s="237"/>
    </row>
  </sheetData>
  <mergeCells count="6">
    <mergeCell ref="L19:M19"/>
    <mergeCell ref="A4:F4"/>
    <mergeCell ref="A2:G2"/>
    <mergeCell ref="C6:C7"/>
    <mergeCell ref="D6:D7"/>
    <mergeCell ref="E6:F6"/>
  </mergeCells>
  <phoneticPr fontId="3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8"/>
  <sheetViews>
    <sheetView topLeftCell="A2" zoomScaleNormal="100" workbookViewId="0">
      <selection activeCell="C34" sqref="C34"/>
    </sheetView>
  </sheetViews>
  <sheetFormatPr defaultRowHeight="12.75"/>
  <cols>
    <col min="1" max="1" width="4.5703125" style="345" customWidth="1"/>
    <col min="2" max="2" width="39.28515625" style="345" customWidth="1"/>
    <col min="3" max="4" width="18.7109375" style="345" customWidth="1"/>
    <col min="5" max="16384" width="9.140625" style="345"/>
  </cols>
  <sheetData>
    <row r="1" spans="1:6">
      <c r="A1" s="344"/>
      <c r="D1" s="386" t="s">
        <v>293</v>
      </c>
    </row>
    <row r="2" spans="1:6" ht="15">
      <c r="A2" s="346" t="s">
        <v>430</v>
      </c>
      <c r="B2" s="344"/>
    </row>
    <row r="4" spans="1:6">
      <c r="A4" s="731" t="s">
        <v>483</v>
      </c>
      <c r="B4" s="731"/>
    </row>
    <row r="7" spans="1:6" ht="14.25">
      <c r="C7" s="347"/>
      <c r="D7" s="347"/>
    </row>
    <row r="8" spans="1:6" ht="15.75" thickBot="1">
      <c r="B8" s="348"/>
      <c r="C8" s="864" t="s">
        <v>415</v>
      </c>
      <c r="D8" s="864"/>
    </row>
    <row r="9" spans="1:6" ht="26.25" thickBot="1">
      <c r="A9" s="349" t="s">
        <v>285</v>
      </c>
      <c r="B9" s="350" t="s">
        <v>177</v>
      </c>
      <c r="C9" s="351" t="s">
        <v>337</v>
      </c>
      <c r="D9" s="349" t="s">
        <v>286</v>
      </c>
    </row>
    <row r="10" spans="1:6" ht="15.95" customHeight="1" thickBot="1">
      <c r="A10" s="352">
        <v>1</v>
      </c>
      <c r="B10" s="401" t="s">
        <v>431</v>
      </c>
      <c r="C10" s="610">
        <v>174132</v>
      </c>
      <c r="D10" s="611">
        <v>174132</v>
      </c>
    </row>
    <row r="11" spans="1:6" ht="15.95" customHeight="1">
      <c r="A11" s="352">
        <v>2</v>
      </c>
      <c r="B11" s="353" t="s">
        <v>182</v>
      </c>
      <c r="C11" s="612">
        <v>151916</v>
      </c>
      <c r="D11" s="613">
        <v>151916</v>
      </c>
    </row>
    <row r="12" spans="1:6" ht="15.95" customHeight="1">
      <c r="A12" s="352">
        <v>3</v>
      </c>
      <c r="B12" s="354" t="s">
        <v>183</v>
      </c>
      <c r="C12" s="614">
        <v>436372</v>
      </c>
      <c r="D12" s="615">
        <v>436372</v>
      </c>
    </row>
    <row r="13" spans="1:6" ht="15.95" customHeight="1">
      <c r="A13" s="352">
        <v>4</v>
      </c>
      <c r="B13" s="354" t="s">
        <v>184</v>
      </c>
      <c r="C13" s="614">
        <v>0</v>
      </c>
      <c r="D13" s="615">
        <v>0</v>
      </c>
    </row>
    <row r="14" spans="1:6" ht="15.95" customHeight="1">
      <c r="A14" s="352">
        <v>5</v>
      </c>
      <c r="B14" s="354" t="s">
        <v>327</v>
      </c>
      <c r="C14" s="614">
        <v>0</v>
      </c>
      <c r="D14" s="615">
        <v>0</v>
      </c>
    </row>
    <row r="15" spans="1:6" ht="15.95" customHeight="1" thickBot="1">
      <c r="A15" s="352">
        <v>6</v>
      </c>
      <c r="B15" s="355" t="s">
        <v>251</v>
      </c>
      <c r="C15" s="616">
        <v>0</v>
      </c>
      <c r="D15" s="617">
        <v>0</v>
      </c>
    </row>
    <row r="16" spans="1:6" ht="15.95" customHeight="1" thickBot="1">
      <c r="A16" s="356">
        <v>7</v>
      </c>
      <c r="B16" s="350" t="s">
        <v>187</v>
      </c>
      <c r="C16" s="610">
        <f>SUM(C10:C15)</f>
        <v>762420</v>
      </c>
      <c r="D16" s="618">
        <f>SUM(D10:D15)</f>
        <v>762420</v>
      </c>
      <c r="F16" s="345" t="s">
        <v>125</v>
      </c>
    </row>
    <row r="17" spans="1:6" ht="15.95" customHeight="1" thickBot="1">
      <c r="A17" s="348"/>
    </row>
    <row r="18" spans="1:6" ht="15.95" customHeight="1">
      <c r="A18" s="357">
        <v>8</v>
      </c>
      <c r="B18" s="358" t="s">
        <v>326</v>
      </c>
      <c r="C18" s="619">
        <v>151916</v>
      </c>
      <c r="D18" s="620">
        <v>151916</v>
      </c>
    </row>
    <row r="19" spans="1:6" ht="15.75" customHeight="1">
      <c r="A19" s="352">
        <v>9</v>
      </c>
      <c r="B19" s="359" t="s">
        <v>325</v>
      </c>
      <c r="C19" s="614">
        <v>82394</v>
      </c>
      <c r="D19" s="615">
        <v>82394</v>
      </c>
    </row>
    <row r="20" spans="1:6" ht="15.95" customHeight="1">
      <c r="A20" s="352">
        <v>10</v>
      </c>
      <c r="B20" s="354" t="s">
        <v>324</v>
      </c>
      <c r="C20" s="614">
        <v>0</v>
      </c>
      <c r="D20" s="615">
        <v>0</v>
      </c>
    </row>
    <row r="21" spans="1:6" ht="15.95" customHeight="1">
      <c r="A21" s="352">
        <v>11</v>
      </c>
      <c r="B21" s="354" t="s">
        <v>191</v>
      </c>
      <c r="C21" s="614">
        <v>0</v>
      </c>
      <c r="D21" s="615">
        <v>0</v>
      </c>
    </row>
    <row r="22" spans="1:6" ht="15.95" customHeight="1" thickBot="1">
      <c r="A22" s="352">
        <v>12</v>
      </c>
      <c r="B22" s="360" t="s">
        <v>192</v>
      </c>
      <c r="C22" s="621">
        <v>262000</v>
      </c>
      <c r="D22" s="622">
        <v>262000</v>
      </c>
    </row>
    <row r="23" spans="1:6" ht="15.95" customHeight="1" thickBot="1">
      <c r="A23" s="356">
        <v>13</v>
      </c>
      <c r="B23" s="361" t="s">
        <v>193</v>
      </c>
      <c r="C23" s="623">
        <f>SUM(C18:C22)</f>
        <v>496310</v>
      </c>
      <c r="D23" s="618">
        <f>SUM(D18:D22)</f>
        <v>496310</v>
      </c>
    </row>
    <row r="24" spans="1:6" ht="22.5" customHeight="1" thickBot="1">
      <c r="A24" s="348"/>
      <c r="C24" s="362"/>
      <c r="D24" s="363"/>
    </row>
    <row r="25" spans="1:6" ht="15.95" customHeight="1" thickBot="1">
      <c r="A25" s="364">
        <v>14</v>
      </c>
      <c r="B25" s="402" t="s">
        <v>432</v>
      </c>
      <c r="C25" s="618">
        <v>266110</v>
      </c>
      <c r="D25" s="624">
        <v>266110</v>
      </c>
      <c r="F25" s="365"/>
    </row>
    <row r="26" spans="1:6" ht="15.95" customHeight="1">
      <c r="A26" s="416" t="s">
        <v>323</v>
      </c>
      <c r="B26" s="415" t="s">
        <v>322</v>
      </c>
      <c r="C26" s="612">
        <v>266110</v>
      </c>
      <c r="D26" s="613">
        <v>266110</v>
      </c>
      <c r="F26" s="365"/>
    </row>
    <row r="27" spans="1:6" ht="15.95" customHeight="1">
      <c r="A27" s="414" t="s">
        <v>321</v>
      </c>
      <c r="B27" s="413" t="s">
        <v>320</v>
      </c>
      <c r="C27" s="614">
        <v>0</v>
      </c>
      <c r="D27" s="615">
        <v>0</v>
      </c>
      <c r="F27" s="365"/>
    </row>
    <row r="28" spans="1:6" ht="15.95" customHeight="1" thickBot="1">
      <c r="A28" s="412" t="s">
        <v>319</v>
      </c>
      <c r="B28" s="411" t="s">
        <v>318</v>
      </c>
      <c r="C28" s="621">
        <v>0</v>
      </c>
      <c r="D28" s="622">
        <v>0</v>
      </c>
      <c r="F28" s="365"/>
    </row>
    <row r="29" spans="1:6" ht="15.95" customHeight="1">
      <c r="A29" s="410"/>
      <c r="B29" s="409"/>
      <c r="C29" s="408"/>
      <c r="D29" s="408"/>
      <c r="F29" s="365"/>
    </row>
    <row r="31" spans="1:6">
      <c r="A31" s="365" t="s">
        <v>433</v>
      </c>
    </row>
    <row r="32" spans="1:6">
      <c r="A32" s="365" t="s">
        <v>317</v>
      </c>
    </row>
    <row r="33" spans="1:4">
      <c r="B33" s="366"/>
    </row>
    <row r="34" spans="1:4">
      <c r="A34" s="345" t="s">
        <v>488</v>
      </c>
      <c r="C34" s="345" t="s">
        <v>504</v>
      </c>
      <c r="D34" s="367"/>
    </row>
    <row r="35" spans="1:4">
      <c r="A35" s="345" t="s">
        <v>489</v>
      </c>
    </row>
    <row r="36" spans="1:4">
      <c r="A36" s="345" t="s">
        <v>490</v>
      </c>
    </row>
    <row r="39" spans="1:4">
      <c r="B39" s="365" t="s">
        <v>316</v>
      </c>
    </row>
    <row r="40" spans="1:4">
      <c r="A40" s="365"/>
      <c r="B40" s="365"/>
    </row>
    <row r="41" spans="1:4">
      <c r="B41" s="365"/>
    </row>
    <row r="42" spans="1:4">
      <c r="B42" s="368" t="s">
        <v>252</v>
      </c>
    </row>
    <row r="43" spans="1:4">
      <c r="B43" s="368" t="s">
        <v>315</v>
      </c>
    </row>
    <row r="44" spans="1:4">
      <c r="B44" s="368" t="s">
        <v>253</v>
      </c>
    </row>
    <row r="45" spans="1:4">
      <c r="B45" s="368" t="s">
        <v>254</v>
      </c>
    </row>
    <row r="46" spans="1:4">
      <c r="A46" s="348"/>
      <c r="B46" s="369" t="s">
        <v>255</v>
      </c>
    </row>
    <row r="47" spans="1:4">
      <c r="A47" s="348"/>
      <c r="B47" s="366"/>
    </row>
    <row r="48" spans="1:4">
      <c r="A48" s="348"/>
    </row>
  </sheetData>
  <mergeCells count="2">
    <mergeCell ref="C8:D8"/>
    <mergeCell ref="A4:B4"/>
  </mergeCell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3</vt:i4>
      </vt:variant>
    </vt:vector>
  </HeadingPairs>
  <TitlesOfParts>
    <vt:vector size="23" baseType="lpstr">
      <vt:lpstr>tab. 1 Výnosy </vt:lpstr>
      <vt:lpstr>tab. 2 Náklady</vt:lpstr>
      <vt:lpstr>tab. 3 HV a Fondy</vt:lpstr>
      <vt:lpstr>tab. 4 čerpání přísp. dle §</vt:lpstr>
      <vt:lpstr>tab.č. 5 Finan. vypoř. 2012</vt:lpstr>
      <vt:lpstr>tab 5 a zpřesnění přímých NIV</vt:lpstr>
      <vt:lpstr>tab. 6 Tvorba a čerpání fondů</vt:lpstr>
      <vt:lpstr>tab. 7 stav fin fondů</vt:lpstr>
      <vt:lpstr>tab. 8 IF 2011</vt:lpstr>
      <vt:lpstr>tab. 9 Použití IF 2011</vt:lpstr>
      <vt:lpstr>Účelprostř.</vt:lpstr>
      <vt:lpstr>ukazatel. - šk. jídelny</vt:lpstr>
      <vt:lpstr>ukaza. -školy</vt:lpstr>
      <vt:lpstr>ukaz. - šk. zařízení</vt:lpstr>
      <vt:lpstr>inv.fond-plán a skutečnost</vt:lpstr>
      <vt:lpstr>inv.fond-jmenovitě</vt:lpstr>
      <vt:lpstr>tab. 10 Zaměst a platy(mzdy)</vt:lpstr>
      <vt:lpstr>tab. 11 Pohledávky</vt:lpstr>
      <vt:lpstr>Výsledek inventarizace</vt:lpstr>
      <vt:lpstr>Výsl. inv. příloha</vt:lpstr>
      <vt:lpstr>'tab. 7 stav fin fondů'!Oblast_tisku</vt:lpstr>
      <vt:lpstr>'tab. 8 IF 2011'!Oblast_tisku</vt:lpstr>
      <vt:lpstr>'tab.č. 5 Finan. vypoř. 2012'!Oblast_tisku</vt:lpstr>
    </vt:vector>
  </TitlesOfParts>
  <Company>Královéhradecký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SM851</dc:creator>
  <cp:lastModifiedBy>macek</cp:lastModifiedBy>
  <cp:lastPrinted>2013-02-21T12:42:41Z</cp:lastPrinted>
  <dcterms:created xsi:type="dcterms:W3CDTF">2003-01-13T07:08:28Z</dcterms:created>
  <dcterms:modified xsi:type="dcterms:W3CDTF">2013-02-21T12:42:56Z</dcterms:modified>
</cp:coreProperties>
</file>